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Orçamento" sheetId="1" r:id="rId1"/>
    <sheet name="Cronograma" sheetId="2" r:id="rId2"/>
  </sheets>
  <definedNames>
    <definedName name="_xlnm.Print_Area" localSheetId="1">'Cronograma'!$A$1:$G$42</definedName>
    <definedName name="_xlnm.Print_Area" localSheetId="0">'Orçamento'!$A$1:$M$166</definedName>
    <definedName name="_xlnm.Print_Titles" localSheetId="0">'Orçamento'!$14:$16</definedName>
  </definedNames>
  <calcPr fullCalcOnLoad="1"/>
</workbook>
</file>

<file path=xl/sharedStrings.xml><?xml version="1.0" encoding="utf-8"?>
<sst xmlns="http://schemas.openxmlformats.org/spreadsheetml/2006/main" count="267" uniqueCount="179">
  <si>
    <t>18. 5. LIMPEZA E ENTREGA DA OBRA</t>
  </si>
  <si>
    <t>Custo Unit. Total</t>
  </si>
  <si>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</si>
  <si>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</si>
  <si>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</si>
  <si>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</si>
  <si>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</si>
  <si>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</si>
  <si>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</si>
  <si>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</si>
  <si>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.1  EQUIPAMENTOS INDIVIDUAIS SEGURANCA</t>
  </si>
  <si>
    <t>.1  PLACA DE OBRA-PINTADA/FIXADA ESTRUTURA DE MADEIRA</t>
  </si>
  <si>
    <t>.1  LIMPEZA PERMANENTE DA OBRA</t>
  </si>
  <si>
    <t>10. INSTALAÇÕES ELÉTRICAS</t>
  </si>
  <si>
    <t>10. 1. INSTALAÇÕES DE BAIXA TENSÃO</t>
  </si>
  <si>
    <t>10. 1. 2. INTERRUPTORES, TOMADAS E ACESSÓRIOS</t>
  </si>
  <si>
    <t>10. 1. 3. CONDUTORES</t>
  </si>
  <si>
    <t>.1  CABO ISOLADO FLEXIVEL 2.5mm2 (12AWG)</t>
  </si>
  <si>
    <t>10. 1. 4. ELETRODUTOS E ACESSÓRIOS</t>
  </si>
  <si>
    <t>.1  ELETRODUTO PVC RIGIDO ROSCAVEL 3/4" (19mm)</t>
  </si>
  <si>
    <t>.2  CURVA 90 ELETRODUTO PVC RIGIDO ROSCAVEL 3/4"(19mm)</t>
  </si>
  <si>
    <t>10. 1. 6. DISJUNTORES</t>
  </si>
  <si>
    <t>11. 1. INSTALAÇÕES TELEFÔNICAS</t>
  </si>
  <si>
    <t>17. PINTURA</t>
  </si>
  <si>
    <t>17. 1. SELADOR/PREPARAÇÃO</t>
  </si>
  <si>
    <t>17. 3. BASE ACRÍLICA</t>
  </si>
  <si>
    <t>18. SERVIÇOS COMPLEMENTARES</t>
  </si>
  <si>
    <t>TOTAL DO ORÇAMENTO</t>
  </si>
  <si>
    <t xml:space="preserve">Custo Direto </t>
  </si>
  <si>
    <t>Custo Unitário</t>
  </si>
  <si>
    <t>Custo Parcial</t>
  </si>
  <si>
    <t>Planilha de Orçamento - GLOBAL</t>
  </si>
  <si>
    <t>Sub-Total do Item</t>
  </si>
  <si>
    <t>Total do Item</t>
  </si>
  <si>
    <r>
      <t xml:space="preserve">Cliente: </t>
    </r>
    <r>
      <rPr>
        <sz val="12"/>
        <color indexed="8"/>
        <rFont val="Arial"/>
        <family val="0"/>
      </rPr>
      <t>Instituto Federal Sul-Rio-Grandense</t>
    </r>
  </si>
  <si>
    <t>BDI =</t>
  </si>
  <si>
    <t>ITEM</t>
  </si>
  <si>
    <t>TOTAL</t>
  </si>
  <si>
    <t>VALOR</t>
  </si>
  <si>
    <t>10.   INSTALAÇÕES ELÉTRICAS</t>
  </si>
  <si>
    <t>17.   PINTURA</t>
  </si>
  <si>
    <t>18.   SERVIÇOS COMPLEMENTARES</t>
  </si>
  <si>
    <t>Total  da Etapa</t>
  </si>
  <si>
    <t>Total Acumulado</t>
  </si>
  <si>
    <t>30 dias</t>
  </si>
  <si>
    <t>60 dias</t>
  </si>
  <si>
    <t>10. 1. 5. QUADROS DE CARGA</t>
  </si>
  <si>
    <t>.2  HASTE COOPERWELD 19x2400mm C/CONECTOR</t>
  </si>
  <si>
    <t xml:space="preserve"> 2. SERVIÇOS PRELIMINARES / TÉCNICOS</t>
  </si>
  <si>
    <t xml:space="preserve"> 2. 1. MEDICINA E SEGURANÇA DO TRABALHO</t>
  </si>
  <si>
    <t xml:space="preserve"> 2. 1. 1. EQUIPAMENTOS DE PROTEÇÃO INDIVIDUAL</t>
  </si>
  <si>
    <t xml:space="preserve"> 2. 7. PLACAS DE IDENTIFICAÇÃO DE EXERCÍCIO PROFISSIONAL EM OBRAS</t>
  </si>
  <si>
    <t xml:space="preserve"> 2.11. LIMPEZA PERMANENTE DA OBRA</t>
  </si>
  <si>
    <t xml:space="preserve"> 7. ALVENARIA / VEDAÇÃO / DIVISÓRIA</t>
  </si>
  <si>
    <t>11. INSTALAÇÕES LÓGICA / TELEFÔNICA</t>
  </si>
  <si>
    <t>21. GERENCIAMENTO DE OBRAS / FISCALIZAÇÃO</t>
  </si>
  <si>
    <t xml:space="preserve"> 21. 1. ADMINISTRAÇÃO DA OBRA</t>
  </si>
  <si>
    <t xml:space="preserve"> 21. 1. 1. DESPESAS COM PESSOAL</t>
  </si>
  <si>
    <t>23. AR CONDICIONADO</t>
  </si>
  <si>
    <t>23. 1. CLIMATIZAÇÃO</t>
  </si>
  <si>
    <t>25. INSTALAÇÕES ESPECIAIS (Som, alarme, CFTV, dentre outros)</t>
  </si>
  <si>
    <t>23. 1. 1. EQUIPAMENTOS</t>
  </si>
  <si>
    <t xml:space="preserve"> 2.   SERVIÇOS PRELIMINARES / TÉCNICOS</t>
  </si>
  <si>
    <t xml:space="preserve"> 7.   ALVENARIA / VEDAÇÃO / DIVISÓRIA</t>
  </si>
  <si>
    <t>11.   INSTALAÇÕES LÓGICA / TELEFÔNICA</t>
  </si>
  <si>
    <t>21.   GERENCIAMENTO DE OBRAS / FISCALIZAÇÃO</t>
  </si>
  <si>
    <t>23.   AR CONDICIONADO</t>
  </si>
  <si>
    <t>25.   INSTALAÇÕES ESPECIAIS (Som, alarme, CFTV, dentre outros)</t>
  </si>
  <si>
    <r>
      <t>Endereço:</t>
    </r>
    <r>
      <rPr>
        <sz val="12"/>
        <color indexed="8"/>
        <rFont val="Arial"/>
        <family val="2"/>
      </rPr>
      <t xml:space="preserve"> Avenida Paul Harris, nº410</t>
    </r>
  </si>
  <si>
    <r>
      <t>Obra:</t>
    </r>
    <r>
      <rPr>
        <sz val="12"/>
        <color indexed="8"/>
        <rFont val="Arial"/>
        <family val="2"/>
      </rPr>
      <t xml:space="preserve"> Cabeamento Estruturado Campus Santana do Livramento</t>
    </r>
  </si>
  <si>
    <t>UN</t>
  </si>
  <si>
    <t>M2</t>
  </si>
  <si>
    <t>MS</t>
  </si>
  <si>
    <t xml:space="preserve"> 7. 2. DIVISÓRIAS</t>
  </si>
  <si>
    <t xml:space="preserve"> 7. 2. 2. DIVISÓRIA COM PAINÉIS DE GESSO</t>
  </si>
  <si>
    <t>.1  PAINEL WALL DIVISORIA -COLOCADO</t>
  </si>
  <si>
    <t>.1  TOMADA DUPLA - 10A - INCLUSIVE CAIXA CONDULETE</t>
  </si>
  <si>
    <t>.2  CABO ISOLADO 16MM2 - 1000V (4AWG)</t>
  </si>
  <si>
    <t>.3  CABO ISOLADO 35MM2 - 1000V (1/0AWG)</t>
  </si>
  <si>
    <t>.1  CENTRO DE DISTRIBUI€AO P/24 ELEM.C/BAR.(SOBREPOR)</t>
  </si>
  <si>
    <t>.1  DISJUNTOR MONOPOLAR 20A</t>
  </si>
  <si>
    <t>.2  DISJUNTOR MONOPOLAR 63A</t>
  </si>
  <si>
    <t>.3  DISJUNTOR TRIPOLAR 100A - TIPO CA</t>
  </si>
  <si>
    <t>.4  DISPOSITIVO DE PROTEÇÃO CONTRA SURTOS (DPS) F-N 8kA - 440V</t>
  </si>
  <si>
    <t>.5  DR INTERRUPTOR DIFERENCIAL RESIDUAL 100A/30mA- 4 Polos</t>
  </si>
  <si>
    <t>11. 1. 5. CENTRAL PABX</t>
  </si>
  <si>
    <t>.1  CENTRAL DE PABX CONFORME ESPECIFICAÇÃO</t>
  </si>
  <si>
    <t>11. 1. 6. APARELHOS</t>
  </si>
  <si>
    <t>.1  APARELHO TELEFÔNICO IP SIP</t>
  </si>
  <si>
    <t>.2  ATA IP</t>
  </si>
  <si>
    <t>11. 3. REDE INTERNA ESTRUTURADA</t>
  </si>
  <si>
    <t>11. 3. 1. CABEAMENTO VERTICAL</t>
  </si>
  <si>
    <t>.1  PATCH PANEL DE 24 PORTAS - CATEGORIA 6</t>
  </si>
  <si>
    <t>.2  SWITCH CORE 1U 24 PORTAS 10/100/1000 BASE-T</t>
  </si>
  <si>
    <t>.3  SWITCH TOPO DE RACK 1U 48 PORTAS 10/100/1000 BASE-T</t>
  </si>
  <si>
    <t>.4  SWITCH 48 PORTAS 1U 10/100/1000 BASE-T</t>
  </si>
  <si>
    <t>4 portas 1000 BASE-X, 4 portas SFP, empilhável</t>
  </si>
  <si>
    <t>.5  SWITCH 1U 48 PORTAS 10/100/1000 BASE-T POE PLUS</t>
  </si>
  <si>
    <t>.6  RACK FECHADO DE PISO PADRÃO METÁLICO, 19 X 44US X 870MM</t>
  </si>
  <si>
    <t>.7  RACK ABERTO DE PISO PADRÃO METÁLICO TIPO GAIOLA, 19 X 44 US</t>
  </si>
  <si>
    <t>.8  GUIA ORGANIZADA DE CABOS PARA RACK, 19'' 1 U</t>
  </si>
  <si>
    <t>.9  TOMADA RJ 45 PARA REDE DE CABOS, COM PLACA</t>
  </si>
  <si>
    <t>.10  BLOCO DE DISTRIBUIÇÃO COM PROTETOR DE SURTOS</t>
  </si>
  <si>
    <t>PARA 10 PARES, BTDG-10</t>
  </si>
  <si>
    <t>.11  PATCH CORDS (CAT 6) DE 1,50M - RJ-45 / RJ-45</t>
  </si>
  <si>
    <t>.12  PATCH CORDS (CAT6) DE 3,00M - RJ-45 / RJ-45</t>
  </si>
  <si>
    <t>.13  QUADRO TELESP/TELEBRÁS DE EMBUTIR DE 1200X1200X150MM</t>
  </si>
  <si>
    <t>.14  PAINEL EM COMPENSADO NAVAL DE PINHO, ESPESSURA DE 25MM</t>
  </si>
  <si>
    <t>.15  ACESS POINT GERENCIAVEL INSTALADO EM CAIXA</t>
  </si>
  <si>
    <t>PARA FIXAÇÃO EXTERNA COM ANTENA OMNIDIRECIONAL INTEGRADA</t>
  </si>
  <si>
    <t>.16  CABO DE FIBRA ÓTICA MONOMODO 6 PARES</t>
  </si>
  <si>
    <t>.17  DISTRIBUIDOR INTERNO ÓPTICO A146 (DIO) PARA 6 PARES</t>
  </si>
  <si>
    <t>DE FIBRA ÓTICA MONOMODO</t>
  </si>
  <si>
    <t>.18  ACESSÓRIOS - 12 CABOS DE EMPILHAMENTO, 6 MINI GBICS 10GB</t>
  </si>
  <si>
    <t>11. 3. 2. CABEAMENTO HORIZONTAL</t>
  </si>
  <si>
    <t>.1  CABO TELEFÔNICO CTP-APL, COM 100 PARES DE 0,50MM</t>
  </si>
  <si>
    <t>PARA CENTRAIS TELEFÕNICAS, EQUIPAMENTOS E REDE INTERNA</t>
  </si>
  <si>
    <t>.2  CABO PARA REDE 24 AWG COM 4 PARES - CATEGORIA 6</t>
  </si>
  <si>
    <t>.3  ELETRODUTO CORRUGADO DE POLIETILENO DE ALTA DENSIDADE,DN 50M</t>
  </si>
  <si>
    <t>COM ACESSÓRIOS</t>
  </si>
  <si>
    <t>.4  ELETRODUTO PVC RIGIDO ROSCAVEL 1" (25MM)</t>
  </si>
  <si>
    <t>.5  CURVA 90 ELETRODUTO PVC RIGIDO ROSCAVEL 1" (25MM)</t>
  </si>
  <si>
    <t>RAIO LONGO</t>
  </si>
  <si>
    <t>.6  ELETRODUTO PVC RIGIDO ROSCAVEL 1 1/2" (38MM)</t>
  </si>
  <si>
    <t>.7  CURVA 90 ELETRODUTO PVC RIGIDO ROSCAVEL 1 1/2"</t>
  </si>
  <si>
    <t>.8  CONDULETE TOP PVC 1' C/ TAMPA</t>
  </si>
  <si>
    <t>.9  ELETRODUTO PVC RIGIDO ROSCAVEL 2" (51MM)</t>
  </si>
  <si>
    <t>.10  CURVA 90 ELETRODUTO PVC RIGIDO ROSCAVEL 2" (51MM)</t>
  </si>
  <si>
    <t>.11  ELETRODUTO PVC RIGIDO ROSCAVEL 2 1/2" (64MM)</t>
  </si>
  <si>
    <t>.12  CURVA 90 ELETRODUTO PVC RIGIDO ROSCAVEL 2 1/2"</t>
  </si>
  <si>
    <t>.13  CONDULETE METÁLICO DE 1 1/4' C/ TAMPA</t>
  </si>
  <si>
    <t>.14  ELETRODUTO PVC RIGIDO ROSCAVEL 1 1/4" (32MM)</t>
  </si>
  <si>
    <t>.15  CURVA 90 ELETRODUTO PVC RIGIDO ROSCAVEL 1 1/4"</t>
  </si>
  <si>
    <t>.16  CONDULETE METÁLICO DE 1 1/2' C/ TAMPA</t>
  </si>
  <si>
    <t>.17  CAIXA DE PASSAGEM EM CHAPA, C/ TAMPA PARAFUSADA 100X100X80MM</t>
  </si>
  <si>
    <t>.18  CONDULETE METÁLICO DE 2 1/2' C/ TAMPA</t>
  </si>
  <si>
    <t>.19  CONDULETE METÁLICO DE 2' C/ TAMPA</t>
  </si>
  <si>
    <t>.20  SUPORTE PARA ELETROCALHA, GALVANIZADO A FOGO</t>
  </si>
  <si>
    <t>.21  VERGALHÃO COM ROSCA, PORCA E ARRUELA DE DIÂMETRO 3/8"</t>
  </si>
  <si>
    <t>.22  CURVAS E DERIVAÇÕES EM CHAPA GALVANIZADA P/ ELETROCALHAS</t>
  </si>
  <si>
    <t>.23  ELETROCALHA LISA TIPO "U", AÇO GALVANIZADO 18, 100X100MMX3M</t>
  </si>
  <si>
    <t>.24  ELETROCALHA LISA TIPO "U", AÇO GALVANIZADO 18, 50X50MMX3M</t>
  </si>
  <si>
    <t>.25  ELETROCALHA LISA TIPO "U", AÇO GALVANIZADO 18, 150X100MMX3M</t>
  </si>
  <si>
    <t>.26  ELETROCALHA LISA TIPO "U", AÇO GALVANIZADO 18, 300X100MMX3M</t>
  </si>
  <si>
    <t>.27  TAMPA DE ENCAIXE PARA ELETROCALHA,GALVANIZADA,L=100MMX3M</t>
  </si>
  <si>
    <t>.28  TAMPA DE ENCAIXE PARA ELETROCALHA,GALVANIZADA,L=150MMX3M</t>
  </si>
  <si>
    <t>.29  TAMPA DE ENCAIXE PARA ELETROCALHA,GALVANIZADA,L=50MMX3M</t>
  </si>
  <si>
    <t>.30  TAMPA DE ENCAIXE PARA ELETROCALHA,GALVANIZADA,L=300MMX3M</t>
  </si>
  <si>
    <t>11. 3. 4. CERTIFICAÇÃO</t>
  </si>
  <si>
    <t>.1  FUSÃO FIBRA ÓTICA</t>
  </si>
  <si>
    <t>.2  CERTIFICAÇÃO DE PONTO PARA REDE DE CABEAMENTO LÓGICO</t>
  </si>
  <si>
    <t>.1  PREPARACAO DE PAREDES INT/EXT 1 DEMAO</t>
  </si>
  <si>
    <t>.2  SELADOR PARA PAREDES INTERNAS/EXTERNAS 1 DEMAO</t>
  </si>
  <si>
    <t>.1  PINTURA ACRILICA SOBRE MASSA CORRIDA-2 DEMAOS</t>
  </si>
  <si>
    <t>17. 6. MASSA CORRIDA</t>
  </si>
  <si>
    <t>.1  MASSA CORRIDA PARA INTERIORES 2 DEMAOS</t>
  </si>
  <si>
    <t>18. 3. ARREMATES</t>
  </si>
  <si>
    <t>.1  ARREMATES DA OBRA</t>
  </si>
  <si>
    <t>.1  LIMPEZA FINAL DA OBRA</t>
  </si>
  <si>
    <t>.1  ADMINISTRAÇÃO DA OBRA</t>
  </si>
  <si>
    <t>.1  MANGUEIRAS, CONEXÕES E LINHAS FRIGORÍFICAS</t>
  </si>
  <si>
    <t>.2  AR CONDICIONADO SPLIT, MODELO FRIO 12.000 BTU'S</t>
  </si>
  <si>
    <t>.3  SISTEMA DE MONITORAMENTO DE AR CONDICIONADO</t>
  </si>
  <si>
    <t>.4  SISTEMA CORTINA DE AR</t>
  </si>
  <si>
    <t>25. 1. CIRCUITO FECHADO DE TV</t>
  </si>
  <si>
    <t>.1  CAMERA IP FIXA POE</t>
  </si>
  <si>
    <t>.2  SERVIDOR DE IMAGENS COM SISTEMA OPERACIONAL</t>
  </si>
  <si>
    <t>.3  SOFTWARE DE VIDEOMONITORAMENTO</t>
  </si>
  <si>
    <t>PÇ</t>
  </si>
  <si>
    <t>M</t>
  </si>
  <si>
    <t xml:space="preserve">M </t>
  </si>
  <si>
    <t>CJ</t>
  </si>
  <si>
    <r>
      <t xml:space="preserve">Cidade: </t>
    </r>
    <r>
      <rPr>
        <sz val="12"/>
        <color indexed="8"/>
        <rFont val="Arial"/>
        <family val="2"/>
      </rPr>
      <t>Santana do Livramento - RS</t>
    </r>
  </si>
  <si>
    <r>
      <rPr>
        <b/>
        <sz val="12"/>
        <rFont val="Arial"/>
        <family val="2"/>
      </rPr>
      <t xml:space="preserve">Obra: </t>
    </r>
    <r>
      <rPr>
        <sz val="12"/>
        <rFont val="Arial"/>
        <family val="2"/>
      </rPr>
      <t xml:space="preserve"> Obra: Cabeamento Estruturado Campus Santana do Livramento</t>
    </r>
  </si>
  <si>
    <r>
      <t xml:space="preserve">Endereço: </t>
    </r>
    <r>
      <rPr>
        <sz val="12"/>
        <rFont val="Arial"/>
        <family val="2"/>
      </rPr>
      <t>Avenida Paul Harris, nº410</t>
    </r>
  </si>
  <si>
    <r>
      <t xml:space="preserve">Cidade: </t>
    </r>
    <r>
      <rPr>
        <sz val="12"/>
        <rFont val="Arial"/>
        <family val="2"/>
      </rPr>
      <t>Santana do Livramento - RS</t>
    </r>
  </si>
  <si>
    <t>FIBRA MONOMODO</t>
  </si>
  <si>
    <t>4 portas 1000 BASE-X, 2 portas SFP+ 10Gb, empilhável</t>
  </si>
  <si>
    <t>8 portas 100/1000 BASE-X, 6 portas SFP+ 10Gb, empilhável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</si>
</sst>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.00"/>
    <numFmt numFmtId="173" formatCode="00.00"/>
    <numFmt numFmtId="174" formatCode="0,000.00"/>
    <numFmt numFmtId="175" formatCode="00,000.00"/>
    <numFmt numFmtId="176" formatCode="000,000.00"/>
    <numFmt numFmtId="177" formatCode="0.0"/>
    <numFmt numFmtId="178" formatCode="&quot;R$&quot;\ #,##0.00"/>
    <numFmt numFmtId="179" formatCode="0.0%"/>
    <numFmt numFmtId="180" formatCode="0.000%"/>
    <numFmt numFmtId="181" formatCode="0,000.000"/>
    <numFmt numFmtId="182" formatCode="0,000.0"/>
    <numFmt numFmtId="183" formatCode="0,000"/>
    <numFmt numFmtId="184" formatCode="_(* #,##0.000_);_(* \(#,##0.000\);_(* &quot;-&quot;??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4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" fillId="0" borderId="0" applyNumberFormat="0" applyBorder="0">
      <alignment horizontal="center" vertical="top"/>
      <protection locked="0"/>
    </xf>
    <xf numFmtId="0" fontId="4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 applyProtection="1">
      <alignment vertical="top"/>
      <protection locked="0"/>
    </xf>
    <xf numFmtId="171" fontId="0" fillId="0" borderId="10" xfId="51" applyFont="1" applyFill="1" applyBorder="1" applyAlignment="1" applyProtection="1">
      <alignment horizontal="right" vertical="top"/>
      <protection locked="0"/>
    </xf>
    <xf numFmtId="10" fontId="0" fillId="0" borderId="0" xfId="0" applyNumberFormat="1" applyFont="1" applyAlignment="1">
      <alignment/>
    </xf>
    <xf numFmtId="178" fontId="1" fillId="0" borderId="0" xfId="4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7" fontId="9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11" fillId="0" borderId="10" xfId="45" applyNumberFormat="1" applyFont="1" applyFill="1" applyBorder="1" applyAlignment="1" applyProtection="1" quotePrefix="1">
      <alignment horizontal="center" vertical="center" wrapText="1"/>
      <protection/>
    </xf>
    <xf numFmtId="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7" fontId="12" fillId="0" borderId="10" xfId="45" applyNumberFormat="1" applyFont="1" applyFill="1" applyBorder="1" applyAlignment="1" applyProtection="1" quotePrefix="1">
      <alignment horizontal="center" vertical="center" wrapText="1"/>
      <protection/>
    </xf>
    <xf numFmtId="7" fontId="13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13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0" fontId="8" fillId="0" borderId="11" xfId="0" applyNumberFormat="1" applyFont="1" applyFill="1" applyBorder="1" applyAlignment="1" applyProtection="1">
      <alignment horizontal="center" vertical="top"/>
      <protection locked="0"/>
    </xf>
    <xf numFmtId="178" fontId="12" fillId="0" borderId="10" xfId="0" applyNumberFormat="1" applyFont="1" applyFill="1" applyBorder="1" applyAlignment="1" applyProtection="1" quotePrefix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top"/>
      <protection locked="0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1" fontId="8" fillId="33" borderId="10" xfId="51" applyFont="1" applyFill="1" applyBorder="1" applyAlignment="1" applyProtection="1">
      <alignment/>
      <protection/>
    </xf>
    <xf numFmtId="171" fontId="0" fillId="0" borderId="10" xfId="51" applyFont="1" applyFill="1" applyBorder="1" applyAlignment="1" applyProtection="1">
      <alignment horizontal="right" vertical="top"/>
      <protection/>
    </xf>
    <xf numFmtId="178" fontId="1" fillId="0" borderId="10" xfId="45" applyNumberFormat="1" applyFont="1" applyFill="1" applyBorder="1" applyAlignment="1" applyProtection="1">
      <alignment/>
      <protection/>
    </xf>
    <xf numFmtId="178" fontId="1" fillId="0" borderId="10" xfId="45" applyNumberFormat="1" applyFont="1" applyFill="1" applyBorder="1" applyAlignment="1" applyProtection="1">
      <alignment horizontal="right" vertical="top"/>
      <protection/>
    </xf>
    <xf numFmtId="10" fontId="8" fillId="33" borderId="10" xfId="51" applyNumberFormat="1" applyFont="1" applyFill="1" applyBorder="1" applyAlignment="1" applyProtection="1">
      <alignment horizontal="center" vertical="top"/>
      <protection/>
    </xf>
    <xf numFmtId="178" fontId="7" fillId="0" borderId="10" xfId="45" applyNumberFormat="1" applyFont="1" applyFill="1" applyBorder="1" applyAlignment="1" applyProtection="1">
      <alignment/>
      <protection/>
    </xf>
    <xf numFmtId="171" fontId="8" fillId="33" borderId="10" xfId="51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9" fontId="9" fillId="0" borderId="10" xfId="0" applyNumberFormat="1" applyFont="1" applyFill="1" applyBorder="1" applyAlignment="1" applyProtection="1">
      <alignment horizontal="center" vertical="center" wrapText="1"/>
      <protection/>
    </xf>
    <xf numFmtId="9" fontId="9" fillId="0" borderId="10" xfId="45" applyNumberFormat="1" applyFont="1" applyFill="1" applyBorder="1" applyAlignment="1" applyProtection="1">
      <alignment horizontal="center" vertical="center" wrapText="1"/>
      <protection/>
    </xf>
    <xf numFmtId="7" fontId="9" fillId="34" borderId="10" xfId="0" applyNumberFormat="1" applyFont="1" applyFill="1" applyBorder="1" applyAlignment="1" applyProtection="1">
      <alignment horizontal="center" vertical="center" wrapText="1"/>
      <protection/>
    </xf>
    <xf numFmtId="10" fontId="9" fillId="0" borderId="10" xfId="45" applyNumberFormat="1" applyFont="1" applyFill="1" applyBorder="1" applyAlignment="1" applyProtection="1" quotePrefix="1">
      <alignment horizontal="center" vertical="center" wrapText="1"/>
      <protection/>
    </xf>
    <xf numFmtId="7" fontId="9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78" fontId="7" fillId="0" borderId="13" xfId="45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1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178" fontId="7" fillId="0" borderId="0" xfId="45" applyNumberFormat="1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vertical="top"/>
      <protection locked="0"/>
    </xf>
    <xf numFmtId="0" fontId="7" fillId="33" borderId="15" xfId="0" applyFont="1" applyFill="1" applyBorder="1" applyAlignment="1" applyProtection="1">
      <alignment horizontal="center" vertical="top"/>
      <protection locked="0"/>
    </xf>
    <xf numFmtId="0" fontId="7" fillId="33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left" vertical="top"/>
      <protection locked="0"/>
    </xf>
    <xf numFmtId="0" fontId="7" fillId="0" borderId="20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21" xfId="0" applyFont="1" applyFill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top"/>
      <protection locked="0"/>
    </xf>
    <xf numFmtId="17" fontId="13" fillId="0" borderId="12" xfId="0" applyNumberFormat="1" applyFont="1" applyFill="1" applyBorder="1" applyAlignment="1" applyProtection="1">
      <alignment horizontal="center" vertical="top"/>
      <protection locked="0"/>
    </xf>
    <xf numFmtId="17" fontId="13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/>
    </xf>
    <xf numFmtId="178" fontId="1" fillId="0" borderId="21" xfId="45" applyNumberFormat="1" applyFont="1" applyFill="1" applyBorder="1" applyAlignment="1" applyProtection="1">
      <alignment horizontal="center" vertical="center" wrapText="1"/>
      <protection/>
    </xf>
    <xf numFmtId="178" fontId="1" fillId="0" borderId="22" xfId="45" applyNumberFormat="1" applyFont="1" applyFill="1" applyBorder="1" applyAlignment="1" applyProtection="1">
      <alignment horizontal="center" vertical="center" wrapText="1"/>
      <protection/>
    </xf>
    <xf numFmtId="178" fontId="1" fillId="0" borderId="13" xfId="45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10" fontId="0" fillId="0" borderId="22" xfId="0" applyNumberFormat="1" applyFont="1" applyFill="1" applyBorder="1" applyAlignment="1" applyProtection="1">
      <alignment horizontal="center" vertical="center" wrapText="1"/>
      <protection/>
    </xf>
    <xf numFmtId="1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12" fillId="0" borderId="20" xfId="0" applyFont="1" applyFill="1" applyBorder="1" applyAlignment="1" applyProtection="1">
      <alignment horizontal="left" vertical="top"/>
      <protection/>
    </xf>
    <xf numFmtId="0" fontId="12" fillId="0" borderId="11" xfId="0" applyFont="1" applyFill="1" applyBorder="1" applyAlignment="1" applyProtection="1">
      <alignment horizontal="left" vertical="top"/>
      <protection/>
    </xf>
    <xf numFmtId="0" fontId="7" fillId="0" borderId="12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10" fontId="0" fillId="0" borderId="10" xfId="51" applyNumberFormat="1" applyFont="1" applyFill="1" applyBorder="1" applyAlignment="1" applyProtection="1">
      <alignment horizontal="center" vertical="top"/>
      <protection locked="0"/>
    </xf>
    <xf numFmtId="171" fontId="9" fillId="0" borderId="10" xfId="51" applyFont="1" applyFill="1" applyBorder="1" applyAlignment="1" applyProtection="1">
      <alignment horizontal="right" vertical="top"/>
      <protection locked="0"/>
    </xf>
    <xf numFmtId="10" fontId="8" fillId="33" borderId="10" xfId="51" applyNumberFormat="1" applyFont="1" applyFill="1" applyBorder="1" applyAlignment="1" applyProtection="1">
      <alignment horizontal="center" vertical="top"/>
      <protection locked="0"/>
    </xf>
    <xf numFmtId="171" fontId="13" fillId="33" borderId="10" xfId="51" applyFont="1" applyFill="1" applyBorder="1" applyAlignment="1" applyProtection="1">
      <alignment/>
      <protection locked="0"/>
    </xf>
    <xf numFmtId="172" fontId="0" fillId="0" borderId="10" xfId="0" applyNumberFormat="1" applyFont="1" applyFill="1" applyBorder="1" applyAlignment="1" applyProtection="1">
      <alignment horizontal="right" vertical="top"/>
      <protection locked="0"/>
    </xf>
    <xf numFmtId="0" fontId="7" fillId="33" borderId="10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66"/>
  <sheetViews>
    <sheetView showZeros="0" tabSelected="1" view="pageLayout" zoomScaleNormal="80" workbookViewId="0" topLeftCell="A1">
      <selection activeCell="A14" sqref="A14:A16"/>
    </sheetView>
  </sheetViews>
  <sheetFormatPr defaultColWidth="12.7109375" defaultRowHeight="12.75"/>
  <cols>
    <col min="1" max="1" width="83.57421875" style="1" customWidth="1"/>
    <col min="2" max="2" width="10.28125" style="2" customWidth="1"/>
    <col min="3" max="3" width="3.8515625" style="2" customWidth="1"/>
    <col min="4" max="4" width="12.28125" style="1" customWidth="1"/>
    <col min="5" max="5" width="10.140625" style="1" customWidth="1"/>
    <col min="6" max="6" width="12.00390625" style="1" customWidth="1"/>
    <col min="7" max="7" width="11.57421875" style="1" customWidth="1"/>
    <col min="8" max="8" width="11.00390625" style="1" customWidth="1"/>
    <col min="9" max="9" width="12.421875" style="1" bestFit="1" customWidth="1"/>
    <col min="10" max="10" width="11.421875" style="1" bestFit="1" customWidth="1"/>
    <col min="11" max="11" width="9.7109375" style="6" customWidth="1"/>
    <col min="12" max="12" width="13.28125" style="1" customWidth="1"/>
    <col min="13" max="13" width="18.57421875" style="7" customWidth="1"/>
    <col min="14" max="14" width="12.7109375" style="1" customWidth="1"/>
    <col min="15" max="15" width="13.7109375" style="1" bestFit="1" customWidth="1"/>
    <col min="16" max="16384" width="12.7109375" style="1" customWidth="1"/>
  </cols>
  <sheetData>
    <row r="7" ht="12.75">
      <c r="A7" s="19"/>
    </row>
    <row r="8" ht="12.75">
      <c r="A8" s="19"/>
    </row>
    <row r="9" ht="12.75">
      <c r="A9" s="19"/>
    </row>
    <row r="10" spans="1:13" ht="12.75">
      <c r="A10" s="68" t="s">
        <v>31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2.7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1:13" s="3" customFormat="1" ht="15.75">
      <c r="A12" s="74" t="s">
        <v>69</v>
      </c>
      <c r="B12" s="75"/>
      <c r="C12" s="75"/>
      <c r="D12" s="75"/>
      <c r="E12" s="76"/>
      <c r="F12" s="77" t="s">
        <v>68</v>
      </c>
      <c r="G12" s="78"/>
      <c r="H12" s="78"/>
      <c r="I12" s="78"/>
      <c r="J12" s="79"/>
      <c r="K12" s="79"/>
      <c r="L12" s="78"/>
      <c r="M12" s="78"/>
    </row>
    <row r="13" spans="1:13" s="3" customFormat="1" ht="15.75">
      <c r="A13" s="80" t="s">
        <v>34</v>
      </c>
      <c r="B13" s="75"/>
      <c r="C13" s="75"/>
      <c r="D13" s="75"/>
      <c r="E13" s="76"/>
      <c r="F13" s="74" t="s">
        <v>172</v>
      </c>
      <c r="G13" s="75"/>
      <c r="H13" s="75"/>
      <c r="I13" s="76"/>
      <c r="J13" s="33" t="s">
        <v>35</v>
      </c>
      <c r="K13" s="20"/>
      <c r="L13" s="81">
        <v>41091</v>
      </c>
      <c r="M13" s="82"/>
    </row>
    <row r="14" spans="1:13" ht="12.75">
      <c r="A14" s="97" t="s">
        <v>5</v>
      </c>
      <c r="B14" s="97" t="s">
        <v>6</v>
      </c>
      <c r="C14" s="97" t="s">
        <v>7</v>
      </c>
      <c r="D14" s="87" t="s">
        <v>2</v>
      </c>
      <c r="E14" s="87"/>
      <c r="F14" s="104" t="s">
        <v>3</v>
      </c>
      <c r="G14" s="104"/>
      <c r="H14" s="87" t="s">
        <v>1</v>
      </c>
      <c r="I14" s="87" t="s">
        <v>28</v>
      </c>
      <c r="J14" s="95" t="s">
        <v>4</v>
      </c>
      <c r="K14" s="96"/>
      <c r="L14" s="87" t="s">
        <v>32</v>
      </c>
      <c r="M14" s="84" t="s">
        <v>33</v>
      </c>
    </row>
    <row r="15" spans="1:13" ht="12.75">
      <c r="A15" s="98"/>
      <c r="B15" s="100"/>
      <c r="C15" s="100"/>
      <c r="D15" s="87" t="s">
        <v>29</v>
      </c>
      <c r="E15" s="87" t="s">
        <v>30</v>
      </c>
      <c r="F15" s="87" t="s">
        <v>29</v>
      </c>
      <c r="G15" s="87" t="s">
        <v>30</v>
      </c>
      <c r="H15" s="94"/>
      <c r="I15" s="94"/>
      <c r="J15" s="102" t="s">
        <v>8</v>
      </c>
      <c r="K15" s="92" t="s">
        <v>9</v>
      </c>
      <c r="L15" s="94"/>
      <c r="M15" s="85"/>
    </row>
    <row r="16" spans="1:13" ht="12.75">
      <c r="A16" s="99"/>
      <c r="B16" s="101"/>
      <c r="C16" s="101"/>
      <c r="D16" s="88"/>
      <c r="E16" s="88"/>
      <c r="F16" s="88"/>
      <c r="G16" s="88"/>
      <c r="H16" s="88"/>
      <c r="I16" s="88"/>
      <c r="J16" s="103"/>
      <c r="K16" s="93"/>
      <c r="L16" s="88"/>
      <c r="M16" s="86"/>
    </row>
    <row r="17" spans="1:15" s="3" customFormat="1" ht="15.75">
      <c r="A17" s="119" t="s">
        <v>48</v>
      </c>
      <c r="B17" s="26"/>
      <c r="C17" s="26"/>
      <c r="D17" s="32"/>
      <c r="E17" s="26"/>
      <c r="F17" s="32"/>
      <c r="G17" s="26"/>
      <c r="H17" s="26"/>
      <c r="I17" s="26"/>
      <c r="J17" s="26"/>
      <c r="K17" s="30"/>
      <c r="L17" s="26"/>
      <c r="M17" s="31">
        <f>SUM(L18:L24)</f>
        <v>0</v>
      </c>
      <c r="O17" s="25"/>
    </row>
    <row r="18" spans="1:15" ht="12.75">
      <c r="A18" s="120" t="s">
        <v>49</v>
      </c>
      <c r="B18" s="27">
        <v>0</v>
      </c>
      <c r="C18" s="121">
        <v>0</v>
      </c>
      <c r="D18" s="5"/>
      <c r="E18" s="5">
        <f aca="true" t="shared" si="0" ref="E18:E24">D18*B18</f>
        <v>0</v>
      </c>
      <c r="F18" s="5"/>
      <c r="G18" s="5">
        <f aca="true" t="shared" si="1" ref="G18:G24">F18*B18</f>
        <v>0</v>
      </c>
      <c r="H18" s="5">
        <f aca="true" t="shared" si="2" ref="H18:H24">+D18+F18</f>
        <v>0</v>
      </c>
      <c r="I18" s="5">
        <f aca="true" t="shared" si="3" ref="I18:I24">E18+G18</f>
        <v>0</v>
      </c>
      <c r="J18" s="5">
        <f aca="true" t="shared" si="4" ref="J18:J24">K18*I18</f>
        <v>0</v>
      </c>
      <c r="K18" s="114">
        <v>0</v>
      </c>
      <c r="L18" s="115">
        <f aca="true" t="shared" si="5" ref="L18:L24">I18+J18</f>
        <v>0</v>
      </c>
      <c r="M18" s="28"/>
      <c r="O18" s="23"/>
    </row>
    <row r="19" spans="1:15" ht="12.75">
      <c r="A19" s="120" t="s">
        <v>50</v>
      </c>
      <c r="B19" s="27">
        <v>0</v>
      </c>
      <c r="C19" s="122"/>
      <c r="D19" s="5"/>
      <c r="E19" s="5">
        <f t="shared" si="0"/>
        <v>0</v>
      </c>
      <c r="F19" s="5"/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f t="shared" si="4"/>
        <v>0</v>
      </c>
      <c r="K19" s="114">
        <v>0</v>
      </c>
      <c r="L19" s="115">
        <f t="shared" si="5"/>
        <v>0</v>
      </c>
      <c r="M19" s="28"/>
      <c r="O19" s="23"/>
    </row>
    <row r="20" spans="1:15" ht="12.75">
      <c r="A20" s="122" t="s">
        <v>10</v>
      </c>
      <c r="B20" s="27">
        <v>10</v>
      </c>
      <c r="C20" s="122" t="s">
        <v>70</v>
      </c>
      <c r="D20" s="5"/>
      <c r="E20" s="5">
        <f t="shared" si="0"/>
        <v>0</v>
      </c>
      <c r="F20" s="5"/>
      <c r="G20" s="5">
        <f t="shared" si="1"/>
        <v>0</v>
      </c>
      <c r="H20" s="5">
        <f t="shared" si="2"/>
        <v>0</v>
      </c>
      <c r="I20" s="5">
        <f t="shared" si="3"/>
        <v>0</v>
      </c>
      <c r="J20" s="5">
        <f t="shared" si="4"/>
        <v>0</v>
      </c>
      <c r="K20" s="114">
        <f>$K$13</f>
        <v>0</v>
      </c>
      <c r="L20" s="115">
        <f t="shared" si="5"/>
        <v>0</v>
      </c>
      <c r="M20" s="29"/>
      <c r="O20" s="23"/>
    </row>
    <row r="21" spans="1:13" ht="12.75">
      <c r="A21" s="120" t="s">
        <v>51</v>
      </c>
      <c r="B21" s="27">
        <v>0</v>
      </c>
      <c r="C21" s="121">
        <v>0</v>
      </c>
      <c r="D21" s="5"/>
      <c r="E21" s="5">
        <f t="shared" si="0"/>
        <v>0</v>
      </c>
      <c r="F21" s="5"/>
      <c r="G21" s="5">
        <f t="shared" si="1"/>
        <v>0</v>
      </c>
      <c r="H21" s="5">
        <f t="shared" si="2"/>
        <v>0</v>
      </c>
      <c r="I21" s="5">
        <f t="shared" si="3"/>
        <v>0</v>
      </c>
      <c r="J21" s="5">
        <f t="shared" si="4"/>
        <v>0</v>
      </c>
      <c r="K21" s="114">
        <v>0</v>
      </c>
      <c r="L21" s="115">
        <f t="shared" si="5"/>
        <v>0</v>
      </c>
      <c r="M21" s="28"/>
    </row>
    <row r="22" spans="1:13" ht="12.75">
      <c r="A22" s="121" t="s">
        <v>11</v>
      </c>
      <c r="B22" s="27">
        <v>2</v>
      </c>
      <c r="C22" s="122" t="s">
        <v>71</v>
      </c>
      <c r="D22" s="5"/>
      <c r="E22" s="5">
        <f t="shared" si="0"/>
        <v>0</v>
      </c>
      <c r="F22" s="5"/>
      <c r="G22" s="5">
        <f t="shared" si="1"/>
        <v>0</v>
      </c>
      <c r="H22" s="5">
        <f t="shared" si="2"/>
        <v>0</v>
      </c>
      <c r="I22" s="5">
        <f t="shared" si="3"/>
        <v>0</v>
      </c>
      <c r="J22" s="5">
        <f t="shared" si="4"/>
        <v>0</v>
      </c>
      <c r="K22" s="114">
        <f>$K$13</f>
        <v>0</v>
      </c>
      <c r="L22" s="115">
        <f t="shared" si="5"/>
        <v>0</v>
      </c>
      <c r="M22" s="29"/>
    </row>
    <row r="23" spans="1:13" ht="12.75">
      <c r="A23" s="120" t="s">
        <v>52</v>
      </c>
      <c r="B23" s="27">
        <v>0</v>
      </c>
      <c r="C23" s="121">
        <v>0</v>
      </c>
      <c r="D23" s="5"/>
      <c r="E23" s="5">
        <f t="shared" si="0"/>
        <v>0</v>
      </c>
      <c r="F23" s="5"/>
      <c r="G23" s="5">
        <f t="shared" si="1"/>
        <v>0</v>
      </c>
      <c r="H23" s="5">
        <f t="shared" si="2"/>
        <v>0</v>
      </c>
      <c r="I23" s="5">
        <f t="shared" si="3"/>
        <v>0</v>
      </c>
      <c r="J23" s="5">
        <f t="shared" si="4"/>
        <v>0</v>
      </c>
      <c r="K23" s="114">
        <v>0</v>
      </c>
      <c r="L23" s="115">
        <f t="shared" si="5"/>
        <v>0</v>
      </c>
      <c r="M23" s="29"/>
    </row>
    <row r="24" spans="1:13" ht="12.75">
      <c r="A24" s="121" t="s">
        <v>12</v>
      </c>
      <c r="B24" s="27">
        <v>2</v>
      </c>
      <c r="C24" s="122" t="s">
        <v>72</v>
      </c>
      <c r="D24" s="5"/>
      <c r="E24" s="5">
        <f t="shared" si="0"/>
        <v>0</v>
      </c>
      <c r="F24" s="5"/>
      <c r="G24" s="5">
        <f t="shared" si="1"/>
        <v>0</v>
      </c>
      <c r="H24" s="5">
        <f t="shared" si="2"/>
        <v>0</v>
      </c>
      <c r="I24" s="5">
        <f t="shared" si="3"/>
        <v>0</v>
      </c>
      <c r="J24" s="5">
        <f t="shared" si="4"/>
        <v>0</v>
      </c>
      <c r="K24" s="114">
        <f>$K$13</f>
        <v>0</v>
      </c>
      <c r="L24" s="115">
        <f t="shared" si="5"/>
        <v>0</v>
      </c>
      <c r="M24" s="28"/>
    </row>
    <row r="25" spans="1:15" s="3" customFormat="1" ht="15.75">
      <c r="A25" s="119" t="s">
        <v>53</v>
      </c>
      <c r="B25" s="26"/>
      <c r="C25" s="26"/>
      <c r="D25" s="32"/>
      <c r="E25" s="32"/>
      <c r="F25" s="32"/>
      <c r="G25" s="32"/>
      <c r="H25" s="32"/>
      <c r="I25" s="32"/>
      <c r="J25" s="32"/>
      <c r="K25" s="116"/>
      <c r="L25" s="117"/>
      <c r="M25" s="31">
        <f>SUM(L26:L28)</f>
        <v>0</v>
      </c>
      <c r="O25" s="25"/>
    </row>
    <row r="26" spans="1:13" ht="12.75">
      <c r="A26" s="123" t="s">
        <v>73</v>
      </c>
      <c r="B26" s="27">
        <v>0</v>
      </c>
      <c r="C26" s="121">
        <v>0</v>
      </c>
      <c r="D26" s="5"/>
      <c r="E26" s="5">
        <v>0</v>
      </c>
      <c r="F26" s="5"/>
      <c r="G26" s="5">
        <f>F26*B26</f>
        <v>0</v>
      </c>
      <c r="H26" s="5">
        <f>+D26+F26</f>
        <v>0</v>
      </c>
      <c r="I26" s="5">
        <f>E26+G26</f>
        <v>0</v>
      </c>
      <c r="J26" s="5">
        <f>K26*I26</f>
        <v>0</v>
      </c>
      <c r="K26" s="114">
        <v>0</v>
      </c>
      <c r="L26" s="115">
        <f>I26+J26</f>
        <v>0</v>
      </c>
      <c r="M26" s="28"/>
    </row>
    <row r="27" spans="1:13" ht="12.75">
      <c r="A27" s="123" t="s">
        <v>74</v>
      </c>
      <c r="B27" s="27">
        <v>0</v>
      </c>
      <c r="C27" s="121">
        <v>0</v>
      </c>
      <c r="D27" s="5"/>
      <c r="E27" s="5">
        <v>0</v>
      </c>
      <c r="F27" s="5"/>
      <c r="G27" s="5">
        <f>F27*B27</f>
        <v>0</v>
      </c>
      <c r="H27" s="5">
        <f>+D27+F27</f>
        <v>0</v>
      </c>
      <c r="I27" s="5">
        <f>E27+G27</f>
        <v>0</v>
      </c>
      <c r="J27" s="5">
        <f>K27*I27</f>
        <v>0</v>
      </c>
      <c r="K27" s="114">
        <v>0</v>
      </c>
      <c r="L27" s="115">
        <f>I27+J27</f>
        <v>0</v>
      </c>
      <c r="M27" s="28"/>
    </row>
    <row r="28" spans="1:15" ht="12.75">
      <c r="A28" s="122" t="s">
        <v>75</v>
      </c>
      <c r="B28" s="27">
        <v>4</v>
      </c>
      <c r="C28" s="122" t="s">
        <v>71</v>
      </c>
      <c r="D28" s="5"/>
      <c r="E28" s="5">
        <v>0</v>
      </c>
      <c r="F28" s="5"/>
      <c r="G28" s="5">
        <f>F28*B28</f>
        <v>0</v>
      </c>
      <c r="H28" s="5">
        <f>+D28+F28</f>
        <v>0</v>
      </c>
      <c r="I28" s="5">
        <f>E28+G28</f>
        <v>0</v>
      </c>
      <c r="J28" s="5">
        <f>K28*I28</f>
        <v>0</v>
      </c>
      <c r="K28" s="114">
        <f>$K$13</f>
        <v>0</v>
      </c>
      <c r="L28" s="115">
        <f>I28+J28</f>
        <v>0</v>
      </c>
      <c r="M28" s="29"/>
      <c r="O28" s="24"/>
    </row>
    <row r="29" spans="1:15" s="3" customFormat="1" ht="15.75">
      <c r="A29" s="119" t="s">
        <v>13</v>
      </c>
      <c r="B29" s="26"/>
      <c r="C29" s="26"/>
      <c r="D29" s="32"/>
      <c r="E29" s="32"/>
      <c r="F29" s="32"/>
      <c r="G29" s="32"/>
      <c r="H29" s="32"/>
      <c r="I29" s="32"/>
      <c r="J29" s="32"/>
      <c r="K29" s="116"/>
      <c r="L29" s="32"/>
      <c r="M29" s="31">
        <f>SUM(L30:L48)</f>
        <v>0</v>
      </c>
      <c r="O29" s="25"/>
    </row>
    <row r="30" spans="1:13" ht="12.75">
      <c r="A30" s="120" t="s">
        <v>14</v>
      </c>
      <c r="B30" s="27">
        <v>0</v>
      </c>
      <c r="C30" s="121">
        <v>0</v>
      </c>
      <c r="D30" s="5"/>
      <c r="E30" s="5">
        <f aca="true" t="shared" si="6" ref="E30:E48">D30*B30</f>
        <v>0</v>
      </c>
      <c r="F30" s="5"/>
      <c r="G30" s="5">
        <f aca="true" t="shared" si="7" ref="G30:G48">F30*B30</f>
        <v>0</v>
      </c>
      <c r="H30" s="5">
        <f>+D30+F30</f>
        <v>0</v>
      </c>
      <c r="I30" s="5">
        <f>E30+G30</f>
        <v>0</v>
      </c>
      <c r="J30" s="5">
        <f>K30*I30</f>
        <v>0</v>
      </c>
      <c r="K30" s="114">
        <v>0</v>
      </c>
      <c r="L30" s="5">
        <f>I30+J30</f>
        <v>0</v>
      </c>
      <c r="M30" s="28"/>
    </row>
    <row r="31" spans="1:13" ht="12.75">
      <c r="A31" s="120" t="s">
        <v>15</v>
      </c>
      <c r="B31" s="27">
        <v>0</v>
      </c>
      <c r="C31" s="121">
        <v>0</v>
      </c>
      <c r="D31" s="5"/>
      <c r="E31" s="5">
        <f t="shared" si="6"/>
        <v>0</v>
      </c>
      <c r="F31" s="5"/>
      <c r="G31" s="5">
        <f t="shared" si="7"/>
        <v>0</v>
      </c>
      <c r="H31" s="5">
        <f aca="true" t="shared" si="8" ref="H31:H45">+D31+F31</f>
        <v>0</v>
      </c>
      <c r="I31" s="5">
        <f aca="true" t="shared" si="9" ref="I31:I45">E31+G31</f>
        <v>0</v>
      </c>
      <c r="J31" s="5">
        <f aca="true" t="shared" si="10" ref="J31:J45">K31*I31</f>
        <v>0</v>
      </c>
      <c r="K31" s="114">
        <v>0</v>
      </c>
      <c r="L31" s="5">
        <f aca="true" t="shared" si="11" ref="L31:L45">I31+J31</f>
        <v>0</v>
      </c>
      <c r="M31" s="29"/>
    </row>
    <row r="32" spans="1:13" ht="12.75">
      <c r="A32" s="122" t="s">
        <v>76</v>
      </c>
      <c r="B32" s="27">
        <v>20</v>
      </c>
      <c r="C32" s="122" t="s">
        <v>168</v>
      </c>
      <c r="D32" s="5"/>
      <c r="E32" s="5">
        <f t="shared" si="6"/>
        <v>0</v>
      </c>
      <c r="F32" s="5"/>
      <c r="G32" s="5">
        <f t="shared" si="7"/>
        <v>0</v>
      </c>
      <c r="H32" s="5">
        <f t="shared" si="8"/>
        <v>0</v>
      </c>
      <c r="I32" s="5">
        <f t="shared" si="9"/>
        <v>0</v>
      </c>
      <c r="J32" s="5">
        <f t="shared" si="10"/>
        <v>0</v>
      </c>
      <c r="K32" s="114">
        <f aca="true" t="shared" si="12" ref="K32:K48">$K$13</f>
        <v>0</v>
      </c>
      <c r="L32" s="5">
        <f t="shared" si="11"/>
        <v>0</v>
      </c>
      <c r="M32" s="29"/>
    </row>
    <row r="33" spans="1:13" ht="12.75">
      <c r="A33" s="120" t="s">
        <v>16</v>
      </c>
      <c r="B33" s="27">
        <v>0</v>
      </c>
      <c r="C33" s="121">
        <v>0</v>
      </c>
      <c r="D33" s="5"/>
      <c r="E33" s="5">
        <f t="shared" si="6"/>
        <v>0</v>
      </c>
      <c r="F33" s="5"/>
      <c r="G33" s="5">
        <f t="shared" si="7"/>
        <v>0</v>
      </c>
      <c r="H33" s="5">
        <f t="shared" si="8"/>
        <v>0</v>
      </c>
      <c r="I33" s="5">
        <f t="shared" si="9"/>
        <v>0</v>
      </c>
      <c r="J33" s="5">
        <f t="shared" si="10"/>
        <v>0</v>
      </c>
      <c r="K33" s="114">
        <v>0</v>
      </c>
      <c r="L33" s="5">
        <f t="shared" si="11"/>
        <v>0</v>
      </c>
      <c r="M33" s="29"/>
    </row>
    <row r="34" spans="1:13" ht="12.75">
      <c r="A34" s="122" t="s">
        <v>17</v>
      </c>
      <c r="B34" s="27">
        <v>200</v>
      </c>
      <c r="C34" s="122" t="s">
        <v>169</v>
      </c>
      <c r="D34" s="5"/>
      <c r="E34" s="5">
        <f t="shared" si="6"/>
        <v>0</v>
      </c>
      <c r="F34" s="5"/>
      <c r="G34" s="5">
        <f t="shared" si="7"/>
        <v>0</v>
      </c>
      <c r="H34" s="5">
        <f t="shared" si="8"/>
        <v>0</v>
      </c>
      <c r="I34" s="5">
        <f t="shared" si="9"/>
        <v>0</v>
      </c>
      <c r="J34" s="5">
        <f t="shared" si="10"/>
        <v>0</v>
      </c>
      <c r="K34" s="114">
        <f t="shared" si="12"/>
        <v>0</v>
      </c>
      <c r="L34" s="5">
        <f t="shared" si="11"/>
        <v>0</v>
      </c>
      <c r="M34" s="29"/>
    </row>
    <row r="35" spans="1:15" ht="12.75">
      <c r="A35" s="122" t="s">
        <v>77</v>
      </c>
      <c r="B35" s="27">
        <v>85</v>
      </c>
      <c r="C35" s="122" t="s">
        <v>169</v>
      </c>
      <c r="D35" s="5"/>
      <c r="E35" s="5">
        <f t="shared" si="6"/>
        <v>0</v>
      </c>
      <c r="F35" s="5"/>
      <c r="G35" s="5">
        <f t="shared" si="7"/>
        <v>0</v>
      </c>
      <c r="H35" s="5">
        <f t="shared" si="8"/>
        <v>0</v>
      </c>
      <c r="I35" s="5">
        <f t="shared" si="9"/>
        <v>0</v>
      </c>
      <c r="J35" s="5">
        <f t="shared" si="10"/>
        <v>0</v>
      </c>
      <c r="K35" s="114">
        <f t="shared" si="12"/>
        <v>0</v>
      </c>
      <c r="L35" s="5">
        <f t="shared" si="11"/>
        <v>0</v>
      </c>
      <c r="M35" s="29"/>
      <c r="O35" s="23"/>
    </row>
    <row r="36" spans="1:15" ht="12.75">
      <c r="A36" s="122" t="s">
        <v>78</v>
      </c>
      <c r="B36" s="27">
        <v>340</v>
      </c>
      <c r="C36" s="122" t="s">
        <v>169</v>
      </c>
      <c r="D36" s="5"/>
      <c r="E36" s="5">
        <f t="shared" si="6"/>
        <v>0</v>
      </c>
      <c r="F36" s="5"/>
      <c r="G36" s="5">
        <f t="shared" si="7"/>
        <v>0</v>
      </c>
      <c r="H36" s="5">
        <f t="shared" si="8"/>
        <v>0</v>
      </c>
      <c r="I36" s="5">
        <f t="shared" si="9"/>
        <v>0</v>
      </c>
      <c r="J36" s="5">
        <f t="shared" si="10"/>
        <v>0</v>
      </c>
      <c r="K36" s="114">
        <f t="shared" si="12"/>
        <v>0</v>
      </c>
      <c r="L36" s="5">
        <f t="shared" si="11"/>
        <v>0</v>
      </c>
      <c r="M36" s="29"/>
      <c r="O36" s="23"/>
    </row>
    <row r="37" spans="1:13" ht="12.75">
      <c r="A37" s="120" t="s">
        <v>18</v>
      </c>
      <c r="B37" s="27">
        <v>0</v>
      </c>
      <c r="C37" s="121">
        <v>0</v>
      </c>
      <c r="D37" s="5"/>
      <c r="E37" s="5">
        <f t="shared" si="6"/>
        <v>0</v>
      </c>
      <c r="F37" s="5"/>
      <c r="G37" s="5">
        <f t="shared" si="7"/>
        <v>0</v>
      </c>
      <c r="H37" s="5">
        <f t="shared" si="8"/>
        <v>0</v>
      </c>
      <c r="I37" s="5">
        <f t="shared" si="9"/>
        <v>0</v>
      </c>
      <c r="J37" s="5">
        <f t="shared" si="10"/>
        <v>0</v>
      </c>
      <c r="K37" s="114">
        <v>0</v>
      </c>
      <c r="L37" s="5">
        <f t="shared" si="11"/>
        <v>0</v>
      </c>
      <c r="M37" s="29"/>
    </row>
    <row r="38" spans="1:13" ht="12.75">
      <c r="A38" s="121" t="s">
        <v>19</v>
      </c>
      <c r="B38" s="27">
        <v>30</v>
      </c>
      <c r="C38" s="122" t="s">
        <v>169</v>
      </c>
      <c r="D38" s="5"/>
      <c r="E38" s="5">
        <f t="shared" si="6"/>
        <v>0</v>
      </c>
      <c r="F38" s="5"/>
      <c r="G38" s="5">
        <f t="shared" si="7"/>
        <v>0</v>
      </c>
      <c r="H38" s="5">
        <f t="shared" si="8"/>
        <v>0</v>
      </c>
      <c r="I38" s="5">
        <f t="shared" si="9"/>
        <v>0</v>
      </c>
      <c r="J38" s="5">
        <f t="shared" si="10"/>
        <v>0</v>
      </c>
      <c r="K38" s="114">
        <f t="shared" si="12"/>
        <v>0</v>
      </c>
      <c r="L38" s="5">
        <f t="shared" si="11"/>
        <v>0</v>
      </c>
      <c r="M38" s="29"/>
    </row>
    <row r="39" spans="1:13" ht="12.75">
      <c r="A39" s="121" t="s">
        <v>20</v>
      </c>
      <c r="B39" s="27">
        <v>5</v>
      </c>
      <c r="C39" s="122" t="s">
        <v>70</v>
      </c>
      <c r="D39" s="5"/>
      <c r="E39" s="5">
        <f t="shared" si="6"/>
        <v>0</v>
      </c>
      <c r="F39" s="5"/>
      <c r="G39" s="5">
        <f t="shared" si="7"/>
        <v>0</v>
      </c>
      <c r="H39" s="5">
        <f t="shared" si="8"/>
        <v>0</v>
      </c>
      <c r="I39" s="5">
        <f t="shared" si="9"/>
        <v>0</v>
      </c>
      <c r="J39" s="5">
        <f t="shared" si="10"/>
        <v>0</v>
      </c>
      <c r="K39" s="114">
        <f t="shared" si="12"/>
        <v>0</v>
      </c>
      <c r="L39" s="5">
        <f t="shared" si="11"/>
        <v>0</v>
      </c>
      <c r="M39" s="29"/>
    </row>
    <row r="40" spans="1:13" ht="12.75">
      <c r="A40" s="120" t="s">
        <v>46</v>
      </c>
      <c r="B40" s="27">
        <v>0</v>
      </c>
      <c r="C40" s="121">
        <v>0</v>
      </c>
      <c r="D40" s="5"/>
      <c r="E40" s="5">
        <f t="shared" si="6"/>
        <v>0</v>
      </c>
      <c r="F40" s="5"/>
      <c r="G40" s="5">
        <f t="shared" si="7"/>
        <v>0</v>
      </c>
      <c r="H40" s="5">
        <f t="shared" si="8"/>
        <v>0</v>
      </c>
      <c r="I40" s="5">
        <f t="shared" si="9"/>
        <v>0</v>
      </c>
      <c r="J40" s="5">
        <f t="shared" si="10"/>
        <v>0</v>
      </c>
      <c r="K40" s="114">
        <v>0</v>
      </c>
      <c r="L40" s="5">
        <f t="shared" si="11"/>
        <v>0</v>
      </c>
      <c r="M40" s="29"/>
    </row>
    <row r="41" spans="1:13" ht="12.75">
      <c r="A41" s="122" t="s">
        <v>79</v>
      </c>
      <c r="B41" s="27">
        <v>1</v>
      </c>
      <c r="C41" s="122" t="s">
        <v>70</v>
      </c>
      <c r="D41" s="5"/>
      <c r="E41" s="5">
        <f t="shared" si="6"/>
        <v>0</v>
      </c>
      <c r="F41" s="5"/>
      <c r="G41" s="5">
        <f t="shared" si="7"/>
        <v>0</v>
      </c>
      <c r="H41" s="5">
        <f t="shared" si="8"/>
        <v>0</v>
      </c>
      <c r="I41" s="5">
        <f t="shared" si="9"/>
        <v>0</v>
      </c>
      <c r="J41" s="5">
        <f t="shared" si="10"/>
        <v>0</v>
      </c>
      <c r="K41" s="114">
        <f t="shared" si="12"/>
        <v>0</v>
      </c>
      <c r="L41" s="5">
        <f t="shared" si="11"/>
        <v>0</v>
      </c>
      <c r="M41" s="29"/>
    </row>
    <row r="42" spans="1:13" ht="12.75">
      <c r="A42" s="121" t="s">
        <v>47</v>
      </c>
      <c r="B42" s="27">
        <v>1</v>
      </c>
      <c r="C42" s="122" t="s">
        <v>70</v>
      </c>
      <c r="D42" s="5"/>
      <c r="E42" s="5">
        <f t="shared" si="6"/>
        <v>0</v>
      </c>
      <c r="F42" s="5"/>
      <c r="G42" s="5">
        <f t="shared" si="7"/>
        <v>0</v>
      </c>
      <c r="H42" s="5">
        <f t="shared" si="8"/>
        <v>0</v>
      </c>
      <c r="I42" s="5">
        <f t="shared" si="9"/>
        <v>0</v>
      </c>
      <c r="J42" s="5">
        <f t="shared" si="10"/>
        <v>0</v>
      </c>
      <c r="K42" s="114">
        <f t="shared" si="12"/>
        <v>0</v>
      </c>
      <c r="L42" s="5">
        <f t="shared" si="11"/>
        <v>0</v>
      </c>
      <c r="M42" s="29"/>
    </row>
    <row r="43" spans="1:13" ht="12.75">
      <c r="A43" s="120" t="s">
        <v>21</v>
      </c>
      <c r="B43" s="27">
        <v>0</v>
      </c>
      <c r="C43" s="121">
        <v>0</v>
      </c>
      <c r="D43" s="5"/>
      <c r="E43" s="5">
        <f t="shared" si="6"/>
        <v>0</v>
      </c>
      <c r="F43" s="5"/>
      <c r="G43" s="5">
        <f t="shared" si="7"/>
        <v>0</v>
      </c>
      <c r="H43" s="5">
        <f t="shared" si="8"/>
        <v>0</v>
      </c>
      <c r="I43" s="5">
        <f t="shared" si="9"/>
        <v>0</v>
      </c>
      <c r="J43" s="5">
        <f t="shared" si="10"/>
        <v>0</v>
      </c>
      <c r="K43" s="114">
        <v>0</v>
      </c>
      <c r="L43" s="5">
        <f t="shared" si="11"/>
        <v>0</v>
      </c>
      <c r="M43" s="29"/>
    </row>
    <row r="44" spans="1:13" ht="12.75">
      <c r="A44" s="121" t="s">
        <v>80</v>
      </c>
      <c r="B44" s="27">
        <v>3</v>
      </c>
      <c r="C44" s="122" t="s">
        <v>70</v>
      </c>
      <c r="D44" s="5"/>
      <c r="E44" s="5">
        <f t="shared" si="6"/>
        <v>0</v>
      </c>
      <c r="F44" s="5"/>
      <c r="G44" s="5">
        <f t="shared" si="7"/>
        <v>0</v>
      </c>
      <c r="H44" s="5">
        <f t="shared" si="8"/>
        <v>0</v>
      </c>
      <c r="I44" s="5">
        <f t="shared" si="9"/>
        <v>0</v>
      </c>
      <c r="J44" s="5">
        <f t="shared" si="10"/>
        <v>0</v>
      </c>
      <c r="K44" s="114">
        <f t="shared" si="12"/>
        <v>0</v>
      </c>
      <c r="L44" s="5">
        <f t="shared" si="11"/>
        <v>0</v>
      </c>
      <c r="M44" s="29"/>
    </row>
    <row r="45" spans="1:13" ht="12.75">
      <c r="A45" s="121" t="s">
        <v>81</v>
      </c>
      <c r="B45" s="27">
        <v>2</v>
      </c>
      <c r="C45" s="122" t="s">
        <v>70</v>
      </c>
      <c r="D45" s="5"/>
      <c r="E45" s="5">
        <f t="shared" si="6"/>
        <v>0</v>
      </c>
      <c r="F45" s="5"/>
      <c r="G45" s="5">
        <f t="shared" si="7"/>
        <v>0</v>
      </c>
      <c r="H45" s="5">
        <f t="shared" si="8"/>
        <v>0</v>
      </c>
      <c r="I45" s="5">
        <f t="shared" si="9"/>
        <v>0</v>
      </c>
      <c r="J45" s="5">
        <f t="shared" si="10"/>
        <v>0</v>
      </c>
      <c r="K45" s="114">
        <f t="shared" si="12"/>
        <v>0</v>
      </c>
      <c r="L45" s="5">
        <f t="shared" si="11"/>
        <v>0</v>
      </c>
      <c r="M45" s="29"/>
    </row>
    <row r="46" spans="1:13" ht="12.75">
      <c r="A46" s="121" t="s">
        <v>82</v>
      </c>
      <c r="B46" s="27">
        <v>2</v>
      </c>
      <c r="C46" s="122" t="s">
        <v>70</v>
      </c>
      <c r="D46" s="5"/>
      <c r="E46" s="5">
        <f t="shared" si="6"/>
        <v>0</v>
      </c>
      <c r="F46" s="5"/>
      <c r="G46" s="5">
        <f t="shared" si="7"/>
        <v>0</v>
      </c>
      <c r="H46" s="5">
        <f>+D46+F46</f>
        <v>0</v>
      </c>
      <c r="I46" s="5">
        <f>E46+G46</f>
        <v>0</v>
      </c>
      <c r="J46" s="5">
        <f>K46*I46</f>
        <v>0</v>
      </c>
      <c r="K46" s="114">
        <f t="shared" si="12"/>
        <v>0</v>
      </c>
      <c r="L46" s="5">
        <f>I46+J46</f>
        <v>0</v>
      </c>
      <c r="M46" s="29"/>
    </row>
    <row r="47" spans="1:13" ht="12.75">
      <c r="A47" s="121" t="s">
        <v>83</v>
      </c>
      <c r="B47" s="27">
        <v>3</v>
      </c>
      <c r="C47" s="122" t="s">
        <v>168</v>
      </c>
      <c r="D47" s="5"/>
      <c r="E47" s="5">
        <f t="shared" si="6"/>
        <v>0</v>
      </c>
      <c r="F47" s="5"/>
      <c r="G47" s="5">
        <f t="shared" si="7"/>
        <v>0</v>
      </c>
      <c r="H47" s="5">
        <f>+D47+F47</f>
        <v>0</v>
      </c>
      <c r="I47" s="5">
        <f>E47+G47</f>
        <v>0</v>
      </c>
      <c r="J47" s="5">
        <f>K47*I47</f>
        <v>0</v>
      </c>
      <c r="K47" s="114">
        <f t="shared" si="12"/>
        <v>0</v>
      </c>
      <c r="L47" s="5">
        <f>I47+J47</f>
        <v>0</v>
      </c>
      <c r="M47" s="28"/>
    </row>
    <row r="48" spans="1:13" ht="12.75">
      <c r="A48" s="121" t="s">
        <v>84</v>
      </c>
      <c r="B48" s="27">
        <v>1</v>
      </c>
      <c r="C48" s="122" t="s">
        <v>168</v>
      </c>
      <c r="D48" s="5"/>
      <c r="E48" s="5">
        <f t="shared" si="6"/>
        <v>0</v>
      </c>
      <c r="F48" s="5"/>
      <c r="G48" s="5">
        <f t="shared" si="7"/>
        <v>0</v>
      </c>
      <c r="H48" s="5">
        <f>+D48+F48</f>
        <v>0</v>
      </c>
      <c r="I48" s="5">
        <f>E48+G48</f>
        <v>0</v>
      </c>
      <c r="J48" s="5">
        <f>K48*I48</f>
        <v>0</v>
      </c>
      <c r="K48" s="114">
        <f t="shared" si="12"/>
        <v>0</v>
      </c>
      <c r="L48" s="5">
        <f>I48+J48</f>
        <v>0</v>
      </c>
      <c r="M48" s="29"/>
    </row>
    <row r="49" spans="1:15" s="3" customFormat="1" ht="15.75">
      <c r="A49" s="119" t="s">
        <v>54</v>
      </c>
      <c r="B49" s="26"/>
      <c r="C49" s="26"/>
      <c r="D49" s="32"/>
      <c r="E49" s="32"/>
      <c r="F49" s="32"/>
      <c r="G49" s="32"/>
      <c r="H49" s="32"/>
      <c r="I49" s="32"/>
      <c r="J49" s="32"/>
      <c r="K49" s="116"/>
      <c r="L49" s="32"/>
      <c r="M49" s="31">
        <f>SUM(L50:L124)</f>
        <v>0</v>
      </c>
      <c r="O49" s="25"/>
    </row>
    <row r="50" spans="1:13" ht="12.75">
      <c r="A50" s="120" t="s">
        <v>22</v>
      </c>
      <c r="B50" s="27">
        <v>0</v>
      </c>
      <c r="C50" s="121">
        <v>0</v>
      </c>
      <c r="D50" s="5"/>
      <c r="E50" s="5">
        <f aca="true" t="shared" si="13" ref="E50:E73">D50*B50</f>
        <v>0</v>
      </c>
      <c r="F50" s="5"/>
      <c r="G50" s="5">
        <f aca="true" t="shared" si="14" ref="G50:G73">F50*B50</f>
        <v>0</v>
      </c>
      <c r="H50" s="5">
        <f>+D50+F50</f>
        <v>0</v>
      </c>
      <c r="I50" s="5">
        <f>E50+G50</f>
        <v>0</v>
      </c>
      <c r="J50" s="5">
        <f>K50*I50</f>
        <v>0</v>
      </c>
      <c r="K50" s="114">
        <v>0</v>
      </c>
      <c r="L50" s="5">
        <f>I50+J50</f>
        <v>0</v>
      </c>
      <c r="M50" s="28"/>
    </row>
    <row r="51" spans="1:13" ht="12.75">
      <c r="A51" s="123" t="s">
        <v>85</v>
      </c>
      <c r="B51" s="27">
        <v>0</v>
      </c>
      <c r="C51" s="121">
        <v>0</v>
      </c>
      <c r="D51" s="5"/>
      <c r="E51" s="5">
        <f t="shared" si="13"/>
        <v>0</v>
      </c>
      <c r="F51" s="5"/>
      <c r="G51" s="5">
        <f t="shared" si="14"/>
        <v>0</v>
      </c>
      <c r="H51" s="5">
        <f>+D51+F51</f>
        <v>0</v>
      </c>
      <c r="I51" s="5">
        <f>E51+G51</f>
        <v>0</v>
      </c>
      <c r="J51" s="5">
        <f>K51*I51</f>
        <v>0</v>
      </c>
      <c r="K51" s="114">
        <v>0</v>
      </c>
      <c r="L51" s="5">
        <f>I51+J51</f>
        <v>0</v>
      </c>
      <c r="M51" s="28"/>
    </row>
    <row r="52" spans="1:13" ht="12.75">
      <c r="A52" s="122" t="s">
        <v>86</v>
      </c>
      <c r="B52" s="27">
        <v>1</v>
      </c>
      <c r="C52" s="122" t="s">
        <v>70</v>
      </c>
      <c r="D52" s="5"/>
      <c r="E52" s="5">
        <f t="shared" si="13"/>
        <v>0</v>
      </c>
      <c r="F52" s="5"/>
      <c r="G52" s="5">
        <f t="shared" si="14"/>
        <v>0</v>
      </c>
      <c r="H52" s="5">
        <f>+D52+F52</f>
        <v>0</v>
      </c>
      <c r="I52" s="5">
        <f>E52+G52</f>
        <v>0</v>
      </c>
      <c r="J52" s="5">
        <f>K52*I52</f>
        <v>0</v>
      </c>
      <c r="K52" s="114">
        <f aca="true" t="shared" si="15" ref="K52:K124">$K$13</f>
        <v>0</v>
      </c>
      <c r="L52" s="5">
        <f>I52+J52</f>
        <v>0</v>
      </c>
      <c r="M52" s="28"/>
    </row>
    <row r="53" spans="1:13" ht="12.75">
      <c r="A53" s="123" t="s">
        <v>87</v>
      </c>
      <c r="B53" s="27">
        <v>0</v>
      </c>
      <c r="C53" s="122"/>
      <c r="D53" s="5"/>
      <c r="E53" s="5">
        <f t="shared" si="13"/>
        <v>0</v>
      </c>
      <c r="F53" s="5"/>
      <c r="G53" s="5">
        <f t="shared" si="14"/>
        <v>0</v>
      </c>
      <c r="H53" s="5">
        <f>+D53+F53</f>
        <v>0</v>
      </c>
      <c r="I53" s="5">
        <f>E53+G53</f>
        <v>0</v>
      </c>
      <c r="J53" s="5">
        <f>K53*I53</f>
        <v>0</v>
      </c>
      <c r="K53" s="114">
        <v>0</v>
      </c>
      <c r="L53" s="5">
        <f>I53+J53</f>
        <v>0</v>
      </c>
      <c r="M53" s="28"/>
    </row>
    <row r="54" spans="1:13" ht="12.75">
      <c r="A54" s="121" t="s">
        <v>88</v>
      </c>
      <c r="B54" s="27">
        <v>30</v>
      </c>
      <c r="C54" s="122" t="s">
        <v>70</v>
      </c>
      <c r="D54" s="5"/>
      <c r="E54" s="5">
        <f t="shared" si="13"/>
        <v>0</v>
      </c>
      <c r="F54" s="5"/>
      <c r="G54" s="5">
        <f t="shared" si="14"/>
        <v>0</v>
      </c>
      <c r="H54" s="5">
        <f aca="true" t="shared" si="16" ref="H54:H73">+D54+F54</f>
        <v>0</v>
      </c>
      <c r="I54" s="5">
        <f aca="true" t="shared" si="17" ref="I54:I73">E54+G54</f>
        <v>0</v>
      </c>
      <c r="J54" s="5">
        <f aca="true" t="shared" si="18" ref="J54:J73">K54*I54</f>
        <v>0</v>
      </c>
      <c r="K54" s="114">
        <f t="shared" si="15"/>
        <v>0</v>
      </c>
      <c r="L54" s="5">
        <f aca="true" t="shared" si="19" ref="L54:L73">I54+J54</f>
        <v>0</v>
      </c>
      <c r="M54" s="28"/>
    </row>
    <row r="55" spans="1:13" ht="12.75">
      <c r="A55" s="121" t="s">
        <v>89</v>
      </c>
      <c r="B55" s="27">
        <v>4</v>
      </c>
      <c r="C55" s="122" t="s">
        <v>70</v>
      </c>
      <c r="D55" s="5"/>
      <c r="E55" s="5">
        <f t="shared" si="13"/>
        <v>0</v>
      </c>
      <c r="F55" s="5"/>
      <c r="G55" s="5">
        <f t="shared" si="14"/>
        <v>0</v>
      </c>
      <c r="H55" s="5">
        <f t="shared" si="16"/>
        <v>0</v>
      </c>
      <c r="I55" s="5">
        <f t="shared" si="17"/>
        <v>0</v>
      </c>
      <c r="J55" s="5">
        <f t="shared" si="18"/>
        <v>0</v>
      </c>
      <c r="K55" s="114">
        <f t="shared" si="15"/>
        <v>0</v>
      </c>
      <c r="L55" s="5">
        <f t="shared" si="19"/>
        <v>0</v>
      </c>
      <c r="M55" s="28"/>
    </row>
    <row r="56" spans="1:13" ht="12.75">
      <c r="A56" s="123" t="s">
        <v>90</v>
      </c>
      <c r="B56" s="27">
        <v>0</v>
      </c>
      <c r="C56" s="122"/>
      <c r="D56" s="5"/>
      <c r="E56" s="5">
        <f t="shared" si="13"/>
        <v>0</v>
      </c>
      <c r="F56" s="5"/>
      <c r="G56" s="5">
        <f t="shared" si="14"/>
        <v>0</v>
      </c>
      <c r="H56" s="5">
        <f t="shared" si="16"/>
        <v>0</v>
      </c>
      <c r="I56" s="5">
        <f t="shared" si="17"/>
        <v>0</v>
      </c>
      <c r="J56" s="5">
        <f t="shared" si="18"/>
        <v>0</v>
      </c>
      <c r="K56" s="114">
        <v>0</v>
      </c>
      <c r="L56" s="5">
        <f t="shared" si="19"/>
        <v>0</v>
      </c>
      <c r="M56" s="28"/>
    </row>
    <row r="57" spans="1:15" ht="12.75">
      <c r="A57" s="123" t="s">
        <v>91</v>
      </c>
      <c r="B57" s="27">
        <v>0</v>
      </c>
      <c r="C57" s="122"/>
      <c r="D57" s="5"/>
      <c r="E57" s="5">
        <f t="shared" si="13"/>
        <v>0</v>
      </c>
      <c r="F57" s="5"/>
      <c r="G57" s="5">
        <f t="shared" si="14"/>
        <v>0</v>
      </c>
      <c r="H57" s="5">
        <f t="shared" si="16"/>
        <v>0</v>
      </c>
      <c r="I57" s="5">
        <f t="shared" si="17"/>
        <v>0</v>
      </c>
      <c r="J57" s="5">
        <f t="shared" si="18"/>
        <v>0</v>
      </c>
      <c r="K57" s="114">
        <v>0</v>
      </c>
      <c r="L57" s="5">
        <f t="shared" si="19"/>
        <v>0</v>
      </c>
      <c r="M57" s="28"/>
      <c r="O57" s="23"/>
    </row>
    <row r="58" spans="1:15" ht="12.75">
      <c r="A58" s="121" t="s">
        <v>92</v>
      </c>
      <c r="B58" s="27">
        <v>16</v>
      </c>
      <c r="C58" s="122" t="s">
        <v>70</v>
      </c>
      <c r="D58" s="5"/>
      <c r="E58" s="5">
        <f t="shared" si="13"/>
        <v>0</v>
      </c>
      <c r="F58" s="5"/>
      <c r="G58" s="5">
        <f t="shared" si="14"/>
        <v>0</v>
      </c>
      <c r="H58" s="5">
        <f t="shared" si="16"/>
        <v>0</v>
      </c>
      <c r="I58" s="5">
        <f t="shared" si="17"/>
        <v>0</v>
      </c>
      <c r="J58" s="5">
        <f t="shared" si="18"/>
        <v>0</v>
      </c>
      <c r="K58" s="114">
        <f t="shared" si="15"/>
        <v>0</v>
      </c>
      <c r="L58" s="5">
        <f t="shared" si="19"/>
        <v>0</v>
      </c>
      <c r="M58" s="28"/>
      <c r="O58" s="23"/>
    </row>
    <row r="59" spans="1:15" ht="12.75">
      <c r="A59" s="121" t="s">
        <v>93</v>
      </c>
      <c r="B59" s="27">
        <v>1</v>
      </c>
      <c r="C59" s="122" t="s">
        <v>70</v>
      </c>
      <c r="D59" s="5"/>
      <c r="E59" s="5">
        <f t="shared" si="13"/>
        <v>0</v>
      </c>
      <c r="F59" s="5"/>
      <c r="G59" s="5">
        <f t="shared" si="14"/>
        <v>0</v>
      </c>
      <c r="H59" s="5">
        <f t="shared" si="16"/>
        <v>0</v>
      </c>
      <c r="I59" s="5">
        <f t="shared" si="17"/>
        <v>0</v>
      </c>
      <c r="J59" s="5">
        <f t="shared" si="18"/>
        <v>0</v>
      </c>
      <c r="K59" s="114">
        <f t="shared" si="15"/>
        <v>0</v>
      </c>
      <c r="L59" s="5">
        <f t="shared" si="19"/>
        <v>0</v>
      </c>
      <c r="M59" s="28"/>
      <c r="O59" s="23"/>
    </row>
    <row r="60" spans="1:15" ht="12.75">
      <c r="A60" s="124" t="s">
        <v>178</v>
      </c>
      <c r="B60" s="27">
        <v>0</v>
      </c>
      <c r="C60" s="121"/>
      <c r="D60" s="5"/>
      <c r="E60" s="5">
        <f t="shared" si="13"/>
        <v>0</v>
      </c>
      <c r="F60" s="5"/>
      <c r="G60" s="5">
        <f t="shared" si="14"/>
        <v>0</v>
      </c>
      <c r="H60" s="5">
        <f t="shared" si="16"/>
        <v>0</v>
      </c>
      <c r="I60" s="5">
        <f t="shared" si="17"/>
        <v>0</v>
      </c>
      <c r="J60" s="5"/>
      <c r="K60" s="114"/>
      <c r="L60" s="5"/>
      <c r="M60" s="28"/>
      <c r="O60" s="23"/>
    </row>
    <row r="61" spans="1:13" ht="12.75">
      <c r="A61" s="121" t="s">
        <v>94</v>
      </c>
      <c r="B61" s="27">
        <v>2</v>
      </c>
      <c r="C61" s="122" t="s">
        <v>70</v>
      </c>
      <c r="D61" s="5"/>
      <c r="E61" s="5">
        <f t="shared" si="13"/>
        <v>0</v>
      </c>
      <c r="F61" s="5"/>
      <c r="G61" s="5">
        <f t="shared" si="14"/>
        <v>0</v>
      </c>
      <c r="H61" s="5">
        <f t="shared" si="16"/>
        <v>0</v>
      </c>
      <c r="I61" s="5">
        <f t="shared" si="17"/>
        <v>0</v>
      </c>
      <c r="J61" s="5">
        <f t="shared" si="18"/>
        <v>0</v>
      </c>
      <c r="K61" s="114">
        <f t="shared" si="15"/>
        <v>0</v>
      </c>
      <c r="L61" s="5">
        <f t="shared" si="19"/>
        <v>0</v>
      </c>
      <c r="M61" s="28"/>
    </row>
    <row r="62" spans="1:13" ht="12.75">
      <c r="A62" s="124" t="s">
        <v>177</v>
      </c>
      <c r="B62" s="27">
        <v>0</v>
      </c>
      <c r="C62" s="122"/>
      <c r="D62" s="5"/>
      <c r="E62" s="5">
        <f t="shared" si="13"/>
        <v>0</v>
      </c>
      <c r="F62" s="5"/>
      <c r="G62" s="5">
        <f t="shared" si="14"/>
        <v>0</v>
      </c>
      <c r="H62" s="5">
        <f t="shared" si="16"/>
        <v>0</v>
      </c>
      <c r="I62" s="5">
        <f t="shared" si="17"/>
        <v>0</v>
      </c>
      <c r="J62" s="5">
        <f t="shared" si="18"/>
        <v>0</v>
      </c>
      <c r="K62" s="114"/>
      <c r="L62" s="5">
        <f t="shared" si="19"/>
        <v>0</v>
      </c>
      <c r="M62" s="28"/>
    </row>
    <row r="63" spans="1:13" ht="12.75">
      <c r="A63" s="121" t="s">
        <v>95</v>
      </c>
      <c r="B63" s="27">
        <v>3</v>
      </c>
      <c r="C63" s="122" t="s">
        <v>70</v>
      </c>
      <c r="D63" s="5"/>
      <c r="E63" s="5">
        <f t="shared" si="13"/>
        <v>0</v>
      </c>
      <c r="F63" s="5"/>
      <c r="G63" s="5">
        <f t="shared" si="14"/>
        <v>0</v>
      </c>
      <c r="H63" s="5">
        <f t="shared" si="16"/>
        <v>0</v>
      </c>
      <c r="I63" s="5">
        <f t="shared" si="17"/>
        <v>0</v>
      </c>
      <c r="J63" s="5">
        <f t="shared" si="18"/>
        <v>0</v>
      </c>
      <c r="K63" s="114">
        <f t="shared" si="15"/>
        <v>0</v>
      </c>
      <c r="L63" s="5">
        <f t="shared" si="19"/>
        <v>0</v>
      </c>
      <c r="M63" s="28"/>
    </row>
    <row r="64" spans="1:13" ht="12.75">
      <c r="A64" s="121" t="s">
        <v>96</v>
      </c>
      <c r="B64" s="27">
        <v>0</v>
      </c>
      <c r="C64" s="122"/>
      <c r="D64" s="5"/>
      <c r="E64" s="5">
        <f t="shared" si="13"/>
        <v>0</v>
      </c>
      <c r="F64" s="5"/>
      <c r="G64" s="5">
        <f t="shared" si="14"/>
        <v>0</v>
      </c>
      <c r="H64" s="5">
        <f t="shared" si="16"/>
        <v>0</v>
      </c>
      <c r="I64" s="5">
        <f t="shared" si="17"/>
        <v>0</v>
      </c>
      <c r="J64" s="5">
        <f t="shared" si="18"/>
        <v>0</v>
      </c>
      <c r="K64" s="114"/>
      <c r="L64" s="5">
        <f t="shared" si="19"/>
        <v>0</v>
      </c>
      <c r="M64" s="28"/>
    </row>
    <row r="65" spans="1:13" ht="12.75">
      <c r="A65" s="121" t="s">
        <v>97</v>
      </c>
      <c r="B65" s="27">
        <v>3</v>
      </c>
      <c r="C65" s="122" t="s">
        <v>70</v>
      </c>
      <c r="D65" s="5"/>
      <c r="E65" s="5">
        <f t="shared" si="13"/>
        <v>0</v>
      </c>
      <c r="F65" s="5"/>
      <c r="G65" s="5">
        <f t="shared" si="14"/>
        <v>0</v>
      </c>
      <c r="H65" s="5">
        <f t="shared" si="16"/>
        <v>0</v>
      </c>
      <c r="I65" s="5">
        <f t="shared" si="17"/>
        <v>0</v>
      </c>
      <c r="J65" s="5">
        <f t="shared" si="18"/>
        <v>0</v>
      </c>
      <c r="K65" s="114">
        <f t="shared" si="15"/>
        <v>0</v>
      </c>
      <c r="L65" s="5">
        <f t="shared" si="19"/>
        <v>0</v>
      </c>
      <c r="M65" s="28"/>
    </row>
    <row r="66" spans="1:15" ht="12.75">
      <c r="A66" s="121" t="s">
        <v>96</v>
      </c>
      <c r="B66" s="27">
        <v>0</v>
      </c>
      <c r="C66" s="122"/>
      <c r="D66" s="5"/>
      <c r="E66" s="5">
        <f t="shared" si="13"/>
        <v>0</v>
      </c>
      <c r="F66" s="5"/>
      <c r="G66" s="5">
        <f t="shared" si="14"/>
        <v>0</v>
      </c>
      <c r="H66" s="5">
        <f t="shared" si="16"/>
        <v>0</v>
      </c>
      <c r="I66" s="5">
        <f t="shared" si="17"/>
        <v>0</v>
      </c>
      <c r="J66" s="5">
        <f t="shared" si="18"/>
        <v>0</v>
      </c>
      <c r="K66" s="114"/>
      <c r="L66" s="5">
        <f t="shared" si="19"/>
        <v>0</v>
      </c>
      <c r="M66" s="28"/>
      <c r="O66" s="23"/>
    </row>
    <row r="67" spans="1:13" ht="12.75">
      <c r="A67" s="121" t="s">
        <v>98</v>
      </c>
      <c r="B67" s="27">
        <v>1</v>
      </c>
      <c r="C67" s="122" t="s">
        <v>70</v>
      </c>
      <c r="D67" s="5"/>
      <c r="E67" s="5">
        <f t="shared" si="13"/>
        <v>0</v>
      </c>
      <c r="F67" s="5"/>
      <c r="G67" s="5">
        <f t="shared" si="14"/>
        <v>0</v>
      </c>
      <c r="H67" s="5">
        <f t="shared" si="16"/>
        <v>0</v>
      </c>
      <c r="I67" s="5">
        <f t="shared" si="17"/>
        <v>0</v>
      </c>
      <c r="J67" s="5">
        <f t="shared" si="18"/>
        <v>0</v>
      </c>
      <c r="K67" s="114">
        <f t="shared" si="15"/>
        <v>0</v>
      </c>
      <c r="L67" s="5">
        <f t="shared" si="19"/>
        <v>0</v>
      </c>
      <c r="M67" s="28"/>
    </row>
    <row r="68" spans="1:13" ht="12.75">
      <c r="A68" s="121" t="s">
        <v>99</v>
      </c>
      <c r="B68" s="27">
        <v>1</v>
      </c>
      <c r="C68" s="122" t="s">
        <v>70</v>
      </c>
      <c r="D68" s="5"/>
      <c r="E68" s="5">
        <f t="shared" si="13"/>
        <v>0</v>
      </c>
      <c r="F68" s="5"/>
      <c r="G68" s="5">
        <f t="shared" si="14"/>
        <v>0</v>
      </c>
      <c r="H68" s="5">
        <f t="shared" si="16"/>
        <v>0</v>
      </c>
      <c r="I68" s="5">
        <f t="shared" si="17"/>
        <v>0</v>
      </c>
      <c r="J68" s="5">
        <f t="shared" si="18"/>
        <v>0</v>
      </c>
      <c r="K68" s="114">
        <f t="shared" si="15"/>
        <v>0</v>
      </c>
      <c r="L68" s="5">
        <f t="shared" si="19"/>
        <v>0</v>
      </c>
      <c r="M68" s="28"/>
    </row>
    <row r="69" spans="1:13" ht="12.75">
      <c r="A69" s="121" t="s">
        <v>100</v>
      </c>
      <c r="B69" s="27">
        <v>34</v>
      </c>
      <c r="C69" s="122" t="s">
        <v>70</v>
      </c>
      <c r="D69" s="5"/>
      <c r="E69" s="5">
        <f t="shared" si="13"/>
        <v>0</v>
      </c>
      <c r="F69" s="5"/>
      <c r="G69" s="5">
        <f t="shared" si="14"/>
        <v>0</v>
      </c>
      <c r="H69" s="5">
        <f t="shared" si="16"/>
        <v>0</v>
      </c>
      <c r="I69" s="5">
        <f t="shared" si="17"/>
        <v>0</v>
      </c>
      <c r="J69" s="5">
        <f t="shared" si="18"/>
        <v>0</v>
      </c>
      <c r="K69" s="114">
        <f t="shared" si="15"/>
        <v>0</v>
      </c>
      <c r="L69" s="5">
        <f t="shared" si="19"/>
        <v>0</v>
      </c>
      <c r="M69" s="28"/>
    </row>
    <row r="70" spans="1:13" ht="12.75">
      <c r="A70" s="121" t="s">
        <v>101</v>
      </c>
      <c r="B70" s="27">
        <v>300</v>
      </c>
      <c r="C70" s="122" t="s">
        <v>70</v>
      </c>
      <c r="D70" s="5"/>
      <c r="E70" s="5">
        <f t="shared" si="13"/>
        <v>0</v>
      </c>
      <c r="F70" s="5"/>
      <c r="G70" s="5">
        <f t="shared" si="14"/>
        <v>0</v>
      </c>
      <c r="H70" s="5">
        <f t="shared" si="16"/>
        <v>0</v>
      </c>
      <c r="I70" s="5">
        <f t="shared" si="17"/>
        <v>0</v>
      </c>
      <c r="J70" s="5">
        <f t="shared" si="18"/>
        <v>0</v>
      </c>
      <c r="K70" s="114">
        <f t="shared" si="15"/>
        <v>0</v>
      </c>
      <c r="L70" s="5">
        <f t="shared" si="19"/>
        <v>0</v>
      </c>
      <c r="M70" s="28"/>
    </row>
    <row r="71" spans="1:13" ht="12.75">
      <c r="A71" s="121" t="s">
        <v>102</v>
      </c>
      <c r="B71" s="27">
        <v>15</v>
      </c>
      <c r="C71" s="122" t="s">
        <v>70</v>
      </c>
      <c r="D71" s="5"/>
      <c r="E71" s="5">
        <f t="shared" si="13"/>
        <v>0</v>
      </c>
      <c r="F71" s="5"/>
      <c r="G71" s="5">
        <f t="shared" si="14"/>
        <v>0</v>
      </c>
      <c r="H71" s="5">
        <f t="shared" si="16"/>
        <v>0</v>
      </c>
      <c r="I71" s="5">
        <f t="shared" si="17"/>
        <v>0</v>
      </c>
      <c r="J71" s="5">
        <f t="shared" si="18"/>
        <v>0</v>
      </c>
      <c r="K71" s="114">
        <f t="shared" si="15"/>
        <v>0</v>
      </c>
      <c r="L71" s="5">
        <f t="shared" si="19"/>
        <v>0</v>
      </c>
      <c r="M71" s="28"/>
    </row>
    <row r="72" spans="1:13" ht="12.75">
      <c r="A72" s="121" t="s">
        <v>103</v>
      </c>
      <c r="B72" s="27">
        <v>0</v>
      </c>
      <c r="C72" s="122"/>
      <c r="D72" s="5"/>
      <c r="E72" s="5">
        <f t="shared" si="13"/>
        <v>0</v>
      </c>
      <c r="F72" s="5"/>
      <c r="G72" s="5">
        <f t="shared" si="14"/>
        <v>0</v>
      </c>
      <c r="H72" s="5">
        <f t="shared" si="16"/>
        <v>0</v>
      </c>
      <c r="I72" s="5">
        <f t="shared" si="17"/>
        <v>0</v>
      </c>
      <c r="J72" s="5">
        <f t="shared" si="18"/>
        <v>0</v>
      </c>
      <c r="K72" s="114"/>
      <c r="L72" s="5">
        <f t="shared" si="19"/>
        <v>0</v>
      </c>
      <c r="M72" s="28"/>
    </row>
    <row r="73" spans="1:13" ht="12.75">
      <c r="A73" s="121" t="s">
        <v>104</v>
      </c>
      <c r="B73" s="27">
        <v>375</v>
      </c>
      <c r="C73" s="122" t="s">
        <v>70</v>
      </c>
      <c r="D73" s="5"/>
      <c r="E73" s="5">
        <f t="shared" si="13"/>
        <v>0</v>
      </c>
      <c r="F73" s="5"/>
      <c r="G73" s="5">
        <f t="shared" si="14"/>
        <v>0</v>
      </c>
      <c r="H73" s="5">
        <f t="shared" si="16"/>
        <v>0</v>
      </c>
      <c r="I73" s="5">
        <f t="shared" si="17"/>
        <v>0</v>
      </c>
      <c r="J73" s="5">
        <f t="shared" si="18"/>
        <v>0</v>
      </c>
      <c r="K73" s="114">
        <f t="shared" si="15"/>
        <v>0</v>
      </c>
      <c r="L73" s="5">
        <f t="shared" si="19"/>
        <v>0</v>
      </c>
      <c r="M73" s="28"/>
    </row>
    <row r="74" spans="1:13" ht="12.75">
      <c r="A74" s="121" t="s">
        <v>105</v>
      </c>
      <c r="B74" s="27">
        <v>375</v>
      </c>
      <c r="C74" s="122" t="s">
        <v>70</v>
      </c>
      <c r="D74" s="5"/>
      <c r="E74" s="5">
        <f aca="true" t="shared" si="20" ref="E74:E82">D74*B74</f>
        <v>0</v>
      </c>
      <c r="F74" s="5"/>
      <c r="G74" s="5">
        <f aca="true" t="shared" si="21" ref="G74:G82">F74*B74</f>
        <v>0</v>
      </c>
      <c r="H74" s="5">
        <f aca="true" t="shared" si="22" ref="H74:H82">+D74+F74</f>
        <v>0</v>
      </c>
      <c r="I74" s="5">
        <f aca="true" t="shared" si="23" ref="I74:I82">E74+G74</f>
        <v>0</v>
      </c>
      <c r="J74" s="5">
        <f aca="true" t="shared" si="24" ref="J74:J82">K74*I74</f>
        <v>0</v>
      </c>
      <c r="K74" s="114">
        <f t="shared" si="15"/>
        <v>0</v>
      </c>
      <c r="L74" s="5">
        <f aca="true" t="shared" si="25" ref="L74:L82">I74+J74</f>
        <v>0</v>
      </c>
      <c r="M74" s="28"/>
    </row>
    <row r="75" spans="1:13" ht="12.75">
      <c r="A75" s="121" t="s">
        <v>106</v>
      </c>
      <c r="B75" s="27">
        <v>1</v>
      </c>
      <c r="C75" s="122" t="s">
        <v>70</v>
      </c>
      <c r="D75" s="5"/>
      <c r="E75" s="5">
        <f t="shared" si="20"/>
        <v>0</v>
      </c>
      <c r="F75" s="5"/>
      <c r="G75" s="5">
        <f t="shared" si="21"/>
        <v>0</v>
      </c>
      <c r="H75" s="5">
        <f t="shared" si="22"/>
        <v>0</v>
      </c>
      <c r="I75" s="5">
        <f t="shared" si="23"/>
        <v>0</v>
      </c>
      <c r="J75" s="5">
        <f t="shared" si="24"/>
        <v>0</v>
      </c>
      <c r="K75" s="114">
        <f t="shared" si="15"/>
        <v>0</v>
      </c>
      <c r="L75" s="5">
        <f t="shared" si="25"/>
        <v>0</v>
      </c>
      <c r="M75" s="28"/>
    </row>
    <row r="76" spans="1:13" ht="12.75">
      <c r="A76" s="121" t="s">
        <v>107</v>
      </c>
      <c r="B76" s="27">
        <v>1.4</v>
      </c>
      <c r="C76" s="122" t="s">
        <v>71</v>
      </c>
      <c r="D76" s="5"/>
      <c r="E76" s="5">
        <f t="shared" si="20"/>
        <v>0</v>
      </c>
      <c r="F76" s="5"/>
      <c r="G76" s="5">
        <f t="shared" si="21"/>
        <v>0</v>
      </c>
      <c r="H76" s="5">
        <f t="shared" si="22"/>
        <v>0</v>
      </c>
      <c r="I76" s="5">
        <f t="shared" si="23"/>
        <v>0</v>
      </c>
      <c r="J76" s="5">
        <f t="shared" si="24"/>
        <v>0</v>
      </c>
      <c r="K76" s="114">
        <f t="shared" si="15"/>
        <v>0</v>
      </c>
      <c r="L76" s="5">
        <f t="shared" si="25"/>
        <v>0</v>
      </c>
      <c r="M76" s="28"/>
    </row>
    <row r="77" spans="1:13" ht="12.75">
      <c r="A77" s="121" t="s">
        <v>108</v>
      </c>
      <c r="B77" s="27">
        <v>8</v>
      </c>
      <c r="C77" s="122" t="s">
        <v>70</v>
      </c>
      <c r="D77" s="5"/>
      <c r="E77" s="5">
        <f t="shared" si="20"/>
        <v>0</v>
      </c>
      <c r="F77" s="5"/>
      <c r="G77" s="5">
        <f t="shared" si="21"/>
        <v>0</v>
      </c>
      <c r="H77" s="5">
        <f t="shared" si="22"/>
        <v>0</v>
      </c>
      <c r="I77" s="5">
        <f t="shared" si="23"/>
        <v>0</v>
      </c>
      <c r="J77" s="5">
        <f t="shared" si="24"/>
        <v>0</v>
      </c>
      <c r="K77" s="114">
        <f t="shared" si="15"/>
        <v>0</v>
      </c>
      <c r="L77" s="5">
        <f t="shared" si="25"/>
        <v>0</v>
      </c>
      <c r="M77" s="28"/>
    </row>
    <row r="78" spans="1:13" ht="12.75">
      <c r="A78" s="121" t="s">
        <v>109</v>
      </c>
      <c r="B78" s="27">
        <v>0</v>
      </c>
      <c r="C78" s="122"/>
      <c r="D78" s="5"/>
      <c r="E78" s="5">
        <f t="shared" si="20"/>
        <v>0</v>
      </c>
      <c r="F78" s="5"/>
      <c r="G78" s="5">
        <f t="shared" si="21"/>
        <v>0</v>
      </c>
      <c r="H78" s="5">
        <f t="shared" si="22"/>
        <v>0</v>
      </c>
      <c r="I78" s="5">
        <f t="shared" si="23"/>
        <v>0</v>
      </c>
      <c r="J78" s="5">
        <f t="shared" si="24"/>
        <v>0</v>
      </c>
      <c r="K78" s="114">
        <v>0</v>
      </c>
      <c r="L78" s="5">
        <f t="shared" si="25"/>
        <v>0</v>
      </c>
      <c r="M78" s="28"/>
    </row>
    <row r="79" spans="1:13" ht="12.75">
      <c r="A79" s="121" t="s">
        <v>110</v>
      </c>
      <c r="B79" s="27">
        <v>90</v>
      </c>
      <c r="C79" s="122" t="s">
        <v>170</v>
      </c>
      <c r="D79" s="5"/>
      <c r="E79" s="5">
        <f t="shared" si="20"/>
        <v>0</v>
      </c>
      <c r="F79" s="5"/>
      <c r="G79" s="5">
        <f t="shared" si="21"/>
        <v>0</v>
      </c>
      <c r="H79" s="5">
        <f t="shared" si="22"/>
        <v>0</v>
      </c>
      <c r="I79" s="5">
        <f t="shared" si="23"/>
        <v>0</v>
      </c>
      <c r="J79" s="5">
        <f t="shared" si="24"/>
        <v>0</v>
      </c>
      <c r="K79" s="114">
        <f t="shared" si="15"/>
        <v>0</v>
      </c>
      <c r="L79" s="5">
        <f t="shared" si="25"/>
        <v>0</v>
      </c>
      <c r="M79" s="28"/>
    </row>
    <row r="80" spans="1:13" ht="12.75">
      <c r="A80" s="121" t="s">
        <v>111</v>
      </c>
      <c r="B80" s="27">
        <v>2</v>
      </c>
      <c r="C80" s="122" t="s">
        <v>70</v>
      </c>
      <c r="D80" s="5"/>
      <c r="E80" s="5">
        <f t="shared" si="20"/>
        <v>0</v>
      </c>
      <c r="F80" s="5"/>
      <c r="G80" s="5">
        <f t="shared" si="21"/>
        <v>0</v>
      </c>
      <c r="H80" s="5">
        <f t="shared" si="22"/>
        <v>0</v>
      </c>
      <c r="I80" s="5">
        <f t="shared" si="23"/>
        <v>0</v>
      </c>
      <c r="J80" s="5">
        <f t="shared" si="24"/>
        <v>0</v>
      </c>
      <c r="K80" s="114">
        <f t="shared" si="15"/>
        <v>0</v>
      </c>
      <c r="L80" s="5">
        <f t="shared" si="25"/>
        <v>0</v>
      </c>
      <c r="M80" s="28"/>
    </row>
    <row r="81" spans="1:13" ht="12.75">
      <c r="A81" s="121" t="s">
        <v>112</v>
      </c>
      <c r="B81" s="27">
        <v>0</v>
      </c>
      <c r="C81" s="122"/>
      <c r="D81" s="5"/>
      <c r="E81" s="5">
        <f t="shared" si="20"/>
        <v>0</v>
      </c>
      <c r="F81" s="5"/>
      <c r="G81" s="5">
        <f t="shared" si="21"/>
        <v>0</v>
      </c>
      <c r="H81" s="5">
        <f t="shared" si="22"/>
        <v>0</v>
      </c>
      <c r="I81" s="5">
        <f t="shared" si="23"/>
        <v>0</v>
      </c>
      <c r="J81" s="5">
        <f t="shared" si="24"/>
        <v>0</v>
      </c>
      <c r="K81" s="114">
        <v>0</v>
      </c>
      <c r="L81" s="5">
        <f t="shared" si="25"/>
        <v>0</v>
      </c>
      <c r="M81" s="28"/>
    </row>
    <row r="82" spans="1:13" ht="12.75">
      <c r="A82" s="121" t="s">
        <v>113</v>
      </c>
      <c r="B82" s="27">
        <v>1</v>
      </c>
      <c r="C82" s="122" t="s">
        <v>171</v>
      </c>
      <c r="D82" s="5"/>
      <c r="E82" s="5">
        <f t="shared" si="20"/>
        <v>0</v>
      </c>
      <c r="F82" s="5"/>
      <c r="G82" s="5">
        <f t="shared" si="21"/>
        <v>0</v>
      </c>
      <c r="H82" s="5">
        <f t="shared" si="22"/>
        <v>0</v>
      </c>
      <c r="I82" s="5">
        <f t="shared" si="23"/>
        <v>0</v>
      </c>
      <c r="J82" s="5">
        <f t="shared" si="24"/>
        <v>0</v>
      </c>
      <c r="K82" s="114">
        <f t="shared" si="15"/>
        <v>0</v>
      </c>
      <c r="L82" s="5">
        <f t="shared" si="25"/>
        <v>0</v>
      </c>
      <c r="M82" s="29"/>
    </row>
    <row r="83" spans="1:13" ht="12.75">
      <c r="A83" s="124" t="s">
        <v>176</v>
      </c>
      <c r="B83" s="27">
        <v>0</v>
      </c>
      <c r="C83" s="121">
        <v>0</v>
      </c>
      <c r="D83" s="5"/>
      <c r="E83" s="5">
        <f>D83*B83</f>
        <v>0</v>
      </c>
      <c r="F83" s="5"/>
      <c r="G83" s="5">
        <f>F83*B83</f>
        <v>0</v>
      </c>
      <c r="H83" s="5">
        <f>+D83+F83</f>
        <v>0</v>
      </c>
      <c r="I83" s="5">
        <f>E83+G83</f>
        <v>0</v>
      </c>
      <c r="J83" s="5">
        <f>K83*I83</f>
        <v>0</v>
      </c>
      <c r="K83" s="114">
        <v>0</v>
      </c>
      <c r="L83" s="5">
        <f>I83+J83</f>
        <v>0</v>
      </c>
      <c r="M83" s="29"/>
    </row>
    <row r="84" spans="1:13" ht="12.75">
      <c r="A84" s="123" t="s">
        <v>114</v>
      </c>
      <c r="B84" s="27">
        <v>0</v>
      </c>
      <c r="C84" s="121">
        <v>0</v>
      </c>
      <c r="D84" s="5"/>
      <c r="E84" s="5">
        <f>D84*B84</f>
        <v>0</v>
      </c>
      <c r="F84" s="5"/>
      <c r="G84" s="5">
        <f>F84*B84</f>
        <v>0</v>
      </c>
      <c r="H84" s="5">
        <f>+D84+F84</f>
        <v>0</v>
      </c>
      <c r="I84" s="5">
        <f>E84+G84</f>
        <v>0</v>
      </c>
      <c r="J84" s="5">
        <f>K84*I84</f>
        <v>0</v>
      </c>
      <c r="K84" s="114">
        <v>0</v>
      </c>
      <c r="L84" s="5">
        <f>I84+J84</f>
        <v>0</v>
      </c>
      <c r="M84" s="29"/>
    </row>
    <row r="85" spans="1:13" ht="12.75">
      <c r="A85" s="121" t="s">
        <v>115</v>
      </c>
      <c r="B85" s="27">
        <v>50</v>
      </c>
      <c r="C85" s="122" t="s">
        <v>170</v>
      </c>
      <c r="D85" s="5"/>
      <c r="E85" s="5">
        <f>D85*B85</f>
        <v>0</v>
      </c>
      <c r="F85" s="5"/>
      <c r="G85" s="5">
        <f>F85*B85</f>
        <v>0</v>
      </c>
      <c r="H85" s="5">
        <f>+D85+F85</f>
        <v>0</v>
      </c>
      <c r="I85" s="5">
        <f>E85+G85</f>
        <v>0</v>
      </c>
      <c r="J85" s="5">
        <f>K85*I85</f>
        <v>0</v>
      </c>
      <c r="K85" s="114">
        <f t="shared" si="15"/>
        <v>0</v>
      </c>
      <c r="L85" s="5">
        <f>I85+J85</f>
        <v>0</v>
      </c>
      <c r="M85" s="29"/>
    </row>
    <row r="86" spans="1:13" ht="12.75">
      <c r="A86" s="121" t="s">
        <v>116</v>
      </c>
      <c r="B86" s="27">
        <v>0</v>
      </c>
      <c r="C86" s="122"/>
      <c r="D86" s="5"/>
      <c r="E86" s="5">
        <f>D86*B86</f>
        <v>0</v>
      </c>
      <c r="F86" s="5"/>
      <c r="G86" s="5">
        <f>F86*B86</f>
        <v>0</v>
      </c>
      <c r="H86" s="5">
        <f>+D86+F86</f>
        <v>0</v>
      </c>
      <c r="I86" s="5">
        <f>E86+G86</f>
        <v>0</v>
      </c>
      <c r="J86" s="5">
        <f>K86*I86</f>
        <v>0</v>
      </c>
      <c r="K86" s="114">
        <f t="shared" si="15"/>
        <v>0</v>
      </c>
      <c r="L86" s="5">
        <f>I86+J86</f>
        <v>0</v>
      </c>
      <c r="M86" s="29"/>
    </row>
    <row r="87" spans="1:13" ht="12.75">
      <c r="A87" s="121" t="s">
        <v>117</v>
      </c>
      <c r="B87" s="27">
        <v>6710</v>
      </c>
      <c r="C87" s="122" t="s">
        <v>170</v>
      </c>
      <c r="D87" s="5"/>
      <c r="E87" s="5">
        <f aca="true" t="shared" si="26" ref="E87:E124">D87*B87</f>
        <v>0</v>
      </c>
      <c r="F87" s="5"/>
      <c r="G87" s="5">
        <f aca="true" t="shared" si="27" ref="G87:G124">F87*B87</f>
        <v>0</v>
      </c>
      <c r="H87" s="5">
        <f aca="true" t="shared" si="28" ref="H87:H124">+D87+F87</f>
        <v>0</v>
      </c>
      <c r="I87" s="5">
        <f aca="true" t="shared" si="29" ref="I87:I124">E87+G87</f>
        <v>0</v>
      </c>
      <c r="J87" s="5">
        <f aca="true" t="shared" si="30" ref="J87:J124">K87*I87</f>
        <v>0</v>
      </c>
      <c r="K87" s="114">
        <f t="shared" si="15"/>
        <v>0</v>
      </c>
      <c r="L87" s="5">
        <f aca="true" t="shared" si="31" ref="L87:L124">I87+J87</f>
        <v>0</v>
      </c>
      <c r="M87" s="29"/>
    </row>
    <row r="88" spans="1:13" ht="12.75">
      <c r="A88" s="121" t="s">
        <v>118</v>
      </c>
      <c r="B88" s="27">
        <v>25</v>
      </c>
      <c r="C88" s="122" t="s">
        <v>170</v>
      </c>
      <c r="D88" s="5"/>
      <c r="E88" s="5">
        <f t="shared" si="26"/>
        <v>0</v>
      </c>
      <c r="F88" s="5"/>
      <c r="G88" s="5">
        <f t="shared" si="27"/>
        <v>0</v>
      </c>
      <c r="H88" s="5">
        <f t="shared" si="28"/>
        <v>0</v>
      </c>
      <c r="I88" s="5">
        <f t="shared" si="29"/>
        <v>0</v>
      </c>
      <c r="J88" s="5">
        <f t="shared" si="30"/>
        <v>0</v>
      </c>
      <c r="K88" s="114">
        <f t="shared" si="15"/>
        <v>0</v>
      </c>
      <c r="L88" s="5">
        <f t="shared" si="31"/>
        <v>0</v>
      </c>
      <c r="M88" s="29"/>
    </row>
    <row r="89" spans="1:13" ht="12.75">
      <c r="A89" s="121" t="s">
        <v>119</v>
      </c>
      <c r="B89" s="27">
        <v>0</v>
      </c>
      <c r="C89" s="122"/>
      <c r="D89" s="5"/>
      <c r="E89" s="5">
        <f t="shared" si="26"/>
        <v>0</v>
      </c>
      <c r="F89" s="5"/>
      <c r="G89" s="5">
        <f t="shared" si="27"/>
        <v>0</v>
      </c>
      <c r="H89" s="5">
        <f t="shared" si="28"/>
        <v>0</v>
      </c>
      <c r="I89" s="5">
        <f t="shared" si="29"/>
        <v>0</v>
      </c>
      <c r="J89" s="5">
        <f t="shared" si="30"/>
        <v>0</v>
      </c>
      <c r="K89" s="114">
        <v>0</v>
      </c>
      <c r="L89" s="5">
        <f t="shared" si="31"/>
        <v>0</v>
      </c>
      <c r="M89" s="29"/>
    </row>
    <row r="90" spans="1:13" ht="12.75">
      <c r="A90" s="121" t="s">
        <v>120</v>
      </c>
      <c r="B90" s="27">
        <v>250</v>
      </c>
      <c r="C90" s="122" t="s">
        <v>170</v>
      </c>
      <c r="D90" s="5"/>
      <c r="E90" s="5">
        <f t="shared" si="26"/>
        <v>0</v>
      </c>
      <c r="F90" s="5"/>
      <c r="G90" s="5">
        <f t="shared" si="27"/>
        <v>0</v>
      </c>
      <c r="H90" s="5">
        <f t="shared" si="28"/>
        <v>0</v>
      </c>
      <c r="I90" s="5">
        <f t="shared" si="29"/>
        <v>0</v>
      </c>
      <c r="J90" s="5">
        <f t="shared" si="30"/>
        <v>0</v>
      </c>
      <c r="K90" s="114">
        <f t="shared" si="15"/>
        <v>0</v>
      </c>
      <c r="L90" s="5">
        <f t="shared" si="31"/>
        <v>0</v>
      </c>
      <c r="M90" s="29"/>
    </row>
    <row r="91" spans="1:13" ht="12.75">
      <c r="A91" s="121" t="s">
        <v>121</v>
      </c>
      <c r="B91" s="27">
        <v>46</v>
      </c>
      <c r="C91" s="122" t="s">
        <v>70</v>
      </c>
      <c r="D91" s="5"/>
      <c r="E91" s="5">
        <f t="shared" si="26"/>
        <v>0</v>
      </c>
      <c r="F91" s="5"/>
      <c r="G91" s="5">
        <f t="shared" si="27"/>
        <v>0</v>
      </c>
      <c r="H91" s="5">
        <f t="shared" si="28"/>
        <v>0</v>
      </c>
      <c r="I91" s="5">
        <f t="shared" si="29"/>
        <v>0</v>
      </c>
      <c r="J91" s="5">
        <f t="shared" si="30"/>
        <v>0</v>
      </c>
      <c r="K91" s="114">
        <f t="shared" si="15"/>
        <v>0</v>
      </c>
      <c r="L91" s="5">
        <f t="shared" si="31"/>
        <v>0</v>
      </c>
      <c r="M91" s="29"/>
    </row>
    <row r="92" spans="1:13" ht="12.75">
      <c r="A92" s="121" t="s">
        <v>122</v>
      </c>
      <c r="B92" s="27">
        <v>0</v>
      </c>
      <c r="C92" s="122"/>
      <c r="D92" s="5"/>
      <c r="E92" s="5">
        <f t="shared" si="26"/>
        <v>0</v>
      </c>
      <c r="F92" s="5"/>
      <c r="G92" s="5">
        <f t="shared" si="27"/>
        <v>0</v>
      </c>
      <c r="H92" s="5">
        <f t="shared" si="28"/>
        <v>0</v>
      </c>
      <c r="I92" s="5">
        <f t="shared" si="29"/>
        <v>0</v>
      </c>
      <c r="J92" s="5">
        <f t="shared" si="30"/>
        <v>0</v>
      </c>
      <c r="K92" s="114">
        <v>0</v>
      </c>
      <c r="L92" s="5">
        <f t="shared" si="31"/>
        <v>0</v>
      </c>
      <c r="M92" s="29"/>
    </row>
    <row r="93" spans="1:13" ht="12.75">
      <c r="A93" s="121" t="s">
        <v>123</v>
      </c>
      <c r="B93" s="27">
        <v>62</v>
      </c>
      <c r="C93" s="122" t="s">
        <v>170</v>
      </c>
      <c r="D93" s="5"/>
      <c r="E93" s="5">
        <f t="shared" si="26"/>
        <v>0</v>
      </c>
      <c r="F93" s="5"/>
      <c r="G93" s="5">
        <f t="shared" si="27"/>
        <v>0</v>
      </c>
      <c r="H93" s="5">
        <f t="shared" si="28"/>
        <v>0</v>
      </c>
      <c r="I93" s="5">
        <f t="shared" si="29"/>
        <v>0</v>
      </c>
      <c r="J93" s="5">
        <f t="shared" si="30"/>
        <v>0</v>
      </c>
      <c r="K93" s="114">
        <f t="shared" si="15"/>
        <v>0</v>
      </c>
      <c r="L93" s="5">
        <f t="shared" si="31"/>
        <v>0</v>
      </c>
      <c r="M93" s="29"/>
    </row>
    <row r="94" spans="1:13" ht="12.75">
      <c r="A94" s="121" t="s">
        <v>124</v>
      </c>
      <c r="B94" s="27">
        <v>8</v>
      </c>
      <c r="C94" s="122" t="s">
        <v>70</v>
      </c>
      <c r="D94" s="5"/>
      <c r="E94" s="5">
        <f t="shared" si="26"/>
        <v>0</v>
      </c>
      <c r="F94" s="5"/>
      <c r="G94" s="5">
        <f t="shared" si="27"/>
        <v>0</v>
      </c>
      <c r="H94" s="5">
        <f t="shared" si="28"/>
        <v>0</v>
      </c>
      <c r="I94" s="5">
        <f t="shared" si="29"/>
        <v>0</v>
      </c>
      <c r="J94" s="5">
        <f t="shared" si="30"/>
        <v>0</v>
      </c>
      <c r="K94" s="114">
        <f t="shared" si="15"/>
        <v>0</v>
      </c>
      <c r="L94" s="5">
        <f t="shared" si="31"/>
        <v>0</v>
      </c>
      <c r="M94" s="29"/>
    </row>
    <row r="95" spans="1:13" ht="12.75">
      <c r="A95" s="121" t="s">
        <v>122</v>
      </c>
      <c r="B95" s="27">
        <v>0</v>
      </c>
      <c r="C95" s="122"/>
      <c r="D95" s="5"/>
      <c r="E95" s="5">
        <f t="shared" si="26"/>
        <v>0</v>
      </c>
      <c r="F95" s="5"/>
      <c r="G95" s="5">
        <f t="shared" si="27"/>
        <v>0</v>
      </c>
      <c r="H95" s="5">
        <f t="shared" si="28"/>
        <v>0</v>
      </c>
      <c r="I95" s="5">
        <f t="shared" si="29"/>
        <v>0</v>
      </c>
      <c r="J95" s="5">
        <f t="shared" si="30"/>
        <v>0</v>
      </c>
      <c r="K95" s="114">
        <v>0</v>
      </c>
      <c r="L95" s="5">
        <f t="shared" si="31"/>
        <v>0</v>
      </c>
      <c r="M95" s="29"/>
    </row>
    <row r="96" spans="1:13" ht="12.75">
      <c r="A96" s="121" t="s">
        <v>125</v>
      </c>
      <c r="B96" s="27">
        <v>450</v>
      </c>
      <c r="C96" s="122" t="s">
        <v>171</v>
      </c>
      <c r="D96" s="5"/>
      <c r="E96" s="5">
        <f t="shared" si="26"/>
        <v>0</v>
      </c>
      <c r="F96" s="5"/>
      <c r="G96" s="5">
        <f t="shared" si="27"/>
        <v>0</v>
      </c>
      <c r="H96" s="5">
        <f t="shared" si="28"/>
        <v>0</v>
      </c>
      <c r="I96" s="5">
        <f t="shared" si="29"/>
        <v>0</v>
      </c>
      <c r="J96" s="5">
        <f t="shared" si="30"/>
        <v>0</v>
      </c>
      <c r="K96" s="114">
        <f t="shared" si="15"/>
        <v>0</v>
      </c>
      <c r="L96" s="5">
        <f t="shared" si="31"/>
        <v>0</v>
      </c>
      <c r="M96" s="29"/>
    </row>
    <row r="97" spans="1:13" ht="12.75">
      <c r="A97" s="121" t="s">
        <v>126</v>
      </c>
      <c r="B97" s="27">
        <v>50</v>
      </c>
      <c r="C97" s="122" t="s">
        <v>170</v>
      </c>
      <c r="D97" s="5"/>
      <c r="E97" s="5">
        <f t="shared" si="26"/>
        <v>0</v>
      </c>
      <c r="F97" s="5"/>
      <c r="G97" s="5">
        <f t="shared" si="27"/>
        <v>0</v>
      </c>
      <c r="H97" s="5">
        <f t="shared" si="28"/>
        <v>0</v>
      </c>
      <c r="I97" s="5">
        <f t="shared" si="29"/>
        <v>0</v>
      </c>
      <c r="J97" s="5">
        <f t="shared" si="30"/>
        <v>0</v>
      </c>
      <c r="K97" s="114">
        <f t="shared" si="15"/>
        <v>0</v>
      </c>
      <c r="L97" s="5">
        <f t="shared" si="31"/>
        <v>0</v>
      </c>
      <c r="M97" s="29"/>
    </row>
    <row r="98" spans="1:13" ht="12.75">
      <c r="A98" s="121" t="s">
        <v>127</v>
      </c>
      <c r="B98" s="27">
        <v>11</v>
      </c>
      <c r="C98" s="122" t="s">
        <v>70</v>
      </c>
      <c r="D98" s="5"/>
      <c r="E98" s="5">
        <f t="shared" si="26"/>
        <v>0</v>
      </c>
      <c r="F98" s="5"/>
      <c r="G98" s="5">
        <f t="shared" si="27"/>
        <v>0</v>
      </c>
      <c r="H98" s="5">
        <f t="shared" si="28"/>
        <v>0</v>
      </c>
      <c r="I98" s="5">
        <f t="shared" si="29"/>
        <v>0</v>
      </c>
      <c r="J98" s="5">
        <f t="shared" si="30"/>
        <v>0</v>
      </c>
      <c r="K98" s="114">
        <f t="shared" si="15"/>
        <v>0</v>
      </c>
      <c r="L98" s="5">
        <f t="shared" si="31"/>
        <v>0</v>
      </c>
      <c r="M98" s="29"/>
    </row>
    <row r="99" spans="1:13" ht="12.75">
      <c r="A99" s="121" t="s">
        <v>122</v>
      </c>
      <c r="B99" s="27">
        <v>0</v>
      </c>
      <c r="C99" s="122"/>
      <c r="D99" s="5"/>
      <c r="E99" s="5">
        <f t="shared" si="26"/>
        <v>0</v>
      </c>
      <c r="F99" s="5"/>
      <c r="G99" s="5">
        <f t="shared" si="27"/>
        <v>0</v>
      </c>
      <c r="H99" s="5">
        <f t="shared" si="28"/>
        <v>0</v>
      </c>
      <c r="I99" s="5">
        <f t="shared" si="29"/>
        <v>0</v>
      </c>
      <c r="J99" s="5">
        <f t="shared" si="30"/>
        <v>0</v>
      </c>
      <c r="K99" s="114">
        <v>0</v>
      </c>
      <c r="L99" s="5">
        <f t="shared" si="31"/>
        <v>0</v>
      </c>
      <c r="M99" s="29"/>
    </row>
    <row r="100" spans="1:13" ht="12.75">
      <c r="A100" s="121" t="s">
        <v>128</v>
      </c>
      <c r="B100" s="27">
        <v>29</v>
      </c>
      <c r="C100" s="122" t="s">
        <v>170</v>
      </c>
      <c r="D100" s="5"/>
      <c r="E100" s="5">
        <f t="shared" si="26"/>
        <v>0</v>
      </c>
      <c r="F100" s="5"/>
      <c r="G100" s="5">
        <f t="shared" si="27"/>
        <v>0</v>
      </c>
      <c r="H100" s="5">
        <f t="shared" si="28"/>
        <v>0</v>
      </c>
      <c r="I100" s="5">
        <f t="shared" si="29"/>
        <v>0</v>
      </c>
      <c r="J100" s="5">
        <f t="shared" si="30"/>
        <v>0</v>
      </c>
      <c r="K100" s="114">
        <f t="shared" si="15"/>
        <v>0</v>
      </c>
      <c r="L100" s="5">
        <f t="shared" si="31"/>
        <v>0</v>
      </c>
      <c r="M100" s="29"/>
    </row>
    <row r="101" spans="1:13" ht="12.75">
      <c r="A101" s="121" t="s">
        <v>129</v>
      </c>
      <c r="B101" s="27">
        <v>9</v>
      </c>
      <c r="C101" s="122" t="s">
        <v>70</v>
      </c>
      <c r="D101" s="5"/>
      <c r="E101" s="5">
        <f t="shared" si="26"/>
        <v>0</v>
      </c>
      <c r="F101" s="5"/>
      <c r="G101" s="5">
        <f t="shared" si="27"/>
        <v>0</v>
      </c>
      <c r="H101" s="5">
        <f t="shared" si="28"/>
        <v>0</v>
      </c>
      <c r="I101" s="5">
        <f t="shared" si="29"/>
        <v>0</v>
      </c>
      <c r="J101" s="5">
        <f t="shared" si="30"/>
        <v>0</v>
      </c>
      <c r="K101" s="114">
        <f t="shared" si="15"/>
        <v>0</v>
      </c>
      <c r="L101" s="5">
        <f t="shared" si="31"/>
        <v>0</v>
      </c>
      <c r="M101" s="29"/>
    </row>
    <row r="102" spans="1:13" ht="12.75">
      <c r="A102" s="121" t="s">
        <v>122</v>
      </c>
      <c r="B102" s="27">
        <v>0</v>
      </c>
      <c r="C102" s="122"/>
      <c r="D102" s="5"/>
      <c r="E102" s="5">
        <f t="shared" si="26"/>
        <v>0</v>
      </c>
      <c r="F102" s="5"/>
      <c r="G102" s="5">
        <f t="shared" si="27"/>
        <v>0</v>
      </c>
      <c r="H102" s="5">
        <f t="shared" si="28"/>
        <v>0</v>
      </c>
      <c r="I102" s="5">
        <f t="shared" si="29"/>
        <v>0</v>
      </c>
      <c r="J102" s="5">
        <f t="shared" si="30"/>
        <v>0</v>
      </c>
      <c r="K102" s="114">
        <v>0</v>
      </c>
      <c r="L102" s="5">
        <f t="shared" si="31"/>
        <v>0</v>
      </c>
      <c r="M102" s="29"/>
    </row>
    <row r="103" spans="1:13" ht="12.75">
      <c r="A103" s="121" t="s">
        <v>130</v>
      </c>
      <c r="B103" s="27">
        <v>23</v>
      </c>
      <c r="C103" s="122" t="s">
        <v>171</v>
      </c>
      <c r="D103" s="5"/>
      <c r="E103" s="5">
        <f t="shared" si="26"/>
        <v>0</v>
      </c>
      <c r="F103" s="5"/>
      <c r="G103" s="5">
        <f t="shared" si="27"/>
        <v>0</v>
      </c>
      <c r="H103" s="5">
        <f t="shared" si="28"/>
        <v>0</v>
      </c>
      <c r="I103" s="5">
        <f t="shared" si="29"/>
        <v>0</v>
      </c>
      <c r="J103" s="5">
        <f t="shared" si="30"/>
        <v>0</v>
      </c>
      <c r="K103" s="114">
        <f t="shared" si="15"/>
        <v>0</v>
      </c>
      <c r="L103" s="5">
        <f t="shared" si="31"/>
        <v>0</v>
      </c>
      <c r="M103" s="29"/>
    </row>
    <row r="104" spans="1:13" ht="12.75">
      <c r="A104" s="121" t="s">
        <v>131</v>
      </c>
      <c r="B104" s="27">
        <v>36</v>
      </c>
      <c r="C104" s="122" t="s">
        <v>170</v>
      </c>
      <c r="D104" s="5"/>
      <c r="E104" s="5">
        <f t="shared" si="26"/>
        <v>0</v>
      </c>
      <c r="F104" s="5"/>
      <c r="G104" s="5">
        <f t="shared" si="27"/>
        <v>0</v>
      </c>
      <c r="H104" s="5">
        <f t="shared" si="28"/>
        <v>0</v>
      </c>
      <c r="I104" s="5">
        <f t="shared" si="29"/>
        <v>0</v>
      </c>
      <c r="J104" s="5">
        <f t="shared" si="30"/>
        <v>0</v>
      </c>
      <c r="K104" s="114">
        <f t="shared" si="15"/>
        <v>0</v>
      </c>
      <c r="L104" s="5">
        <f t="shared" si="31"/>
        <v>0</v>
      </c>
      <c r="M104" s="29"/>
    </row>
    <row r="105" spans="1:13" ht="12.75">
      <c r="A105" s="121" t="s">
        <v>132</v>
      </c>
      <c r="B105" s="27">
        <v>15</v>
      </c>
      <c r="C105" s="122" t="s">
        <v>70</v>
      </c>
      <c r="D105" s="5"/>
      <c r="E105" s="5">
        <f t="shared" si="26"/>
        <v>0</v>
      </c>
      <c r="F105" s="5"/>
      <c r="G105" s="5">
        <f t="shared" si="27"/>
        <v>0</v>
      </c>
      <c r="H105" s="5">
        <f t="shared" si="28"/>
        <v>0</v>
      </c>
      <c r="I105" s="5">
        <f t="shared" si="29"/>
        <v>0</v>
      </c>
      <c r="J105" s="5">
        <f t="shared" si="30"/>
        <v>0</v>
      </c>
      <c r="K105" s="114">
        <f t="shared" si="15"/>
        <v>0</v>
      </c>
      <c r="L105" s="5">
        <f t="shared" si="31"/>
        <v>0</v>
      </c>
      <c r="M105" s="29"/>
    </row>
    <row r="106" spans="1:13" ht="12.75">
      <c r="A106" s="121" t="s">
        <v>122</v>
      </c>
      <c r="B106" s="27">
        <v>0</v>
      </c>
      <c r="C106" s="122">
        <v>0</v>
      </c>
      <c r="D106" s="5"/>
      <c r="E106" s="5">
        <f t="shared" si="26"/>
        <v>0</v>
      </c>
      <c r="F106" s="5"/>
      <c r="G106" s="5">
        <f t="shared" si="27"/>
        <v>0</v>
      </c>
      <c r="H106" s="5">
        <f t="shared" si="28"/>
        <v>0</v>
      </c>
      <c r="I106" s="5">
        <f t="shared" si="29"/>
        <v>0</v>
      </c>
      <c r="J106" s="5">
        <f t="shared" si="30"/>
        <v>0</v>
      </c>
      <c r="K106" s="114">
        <v>0</v>
      </c>
      <c r="L106" s="5">
        <f t="shared" si="31"/>
        <v>0</v>
      </c>
      <c r="M106" s="29"/>
    </row>
    <row r="107" spans="1:13" ht="12.75">
      <c r="A107" s="121" t="s">
        <v>133</v>
      </c>
      <c r="B107" s="27">
        <v>7</v>
      </c>
      <c r="C107" s="122" t="s">
        <v>171</v>
      </c>
      <c r="D107" s="5"/>
      <c r="E107" s="5">
        <f t="shared" si="26"/>
        <v>0</v>
      </c>
      <c r="F107" s="5"/>
      <c r="G107" s="5">
        <f t="shared" si="27"/>
        <v>0</v>
      </c>
      <c r="H107" s="5">
        <f t="shared" si="28"/>
        <v>0</v>
      </c>
      <c r="I107" s="5">
        <f t="shared" si="29"/>
        <v>0</v>
      </c>
      <c r="J107" s="5">
        <f t="shared" si="30"/>
        <v>0</v>
      </c>
      <c r="K107" s="114">
        <f t="shared" si="15"/>
        <v>0</v>
      </c>
      <c r="L107" s="5">
        <f t="shared" si="31"/>
        <v>0</v>
      </c>
      <c r="M107" s="29"/>
    </row>
    <row r="108" spans="1:13" ht="12.75">
      <c r="A108" s="121" t="s">
        <v>134</v>
      </c>
      <c r="B108" s="27">
        <v>2</v>
      </c>
      <c r="C108" s="122" t="s">
        <v>70</v>
      </c>
      <c r="D108" s="5"/>
      <c r="E108" s="5">
        <f t="shared" si="26"/>
        <v>0</v>
      </c>
      <c r="F108" s="5"/>
      <c r="G108" s="5">
        <f t="shared" si="27"/>
        <v>0</v>
      </c>
      <c r="H108" s="5">
        <f t="shared" si="28"/>
        <v>0</v>
      </c>
      <c r="I108" s="5">
        <f t="shared" si="29"/>
        <v>0</v>
      </c>
      <c r="J108" s="5">
        <f t="shared" si="30"/>
        <v>0</v>
      </c>
      <c r="K108" s="114">
        <f t="shared" si="15"/>
        <v>0</v>
      </c>
      <c r="L108" s="5">
        <f t="shared" si="31"/>
        <v>0</v>
      </c>
      <c r="M108" s="29"/>
    </row>
    <row r="109" spans="1:13" ht="12.75">
      <c r="A109" s="121" t="s">
        <v>135</v>
      </c>
      <c r="B109" s="27">
        <v>3</v>
      </c>
      <c r="C109" s="122" t="s">
        <v>171</v>
      </c>
      <c r="D109" s="5"/>
      <c r="E109" s="5">
        <f t="shared" si="26"/>
        <v>0</v>
      </c>
      <c r="F109" s="5"/>
      <c r="G109" s="5">
        <f t="shared" si="27"/>
        <v>0</v>
      </c>
      <c r="H109" s="5">
        <f t="shared" si="28"/>
        <v>0</v>
      </c>
      <c r="I109" s="5">
        <f t="shared" si="29"/>
        <v>0</v>
      </c>
      <c r="J109" s="5">
        <f t="shared" si="30"/>
        <v>0</v>
      </c>
      <c r="K109" s="114">
        <f t="shared" si="15"/>
        <v>0</v>
      </c>
      <c r="L109" s="5">
        <f t="shared" si="31"/>
        <v>0</v>
      </c>
      <c r="M109" s="29"/>
    </row>
    <row r="110" spans="1:13" ht="12.75">
      <c r="A110" s="121" t="s">
        <v>136</v>
      </c>
      <c r="B110" s="27">
        <v>15</v>
      </c>
      <c r="C110" s="122" t="s">
        <v>171</v>
      </c>
      <c r="D110" s="5"/>
      <c r="E110" s="5">
        <f t="shared" si="26"/>
        <v>0</v>
      </c>
      <c r="F110" s="5"/>
      <c r="G110" s="5">
        <f t="shared" si="27"/>
        <v>0</v>
      </c>
      <c r="H110" s="5">
        <f t="shared" si="28"/>
        <v>0</v>
      </c>
      <c r="I110" s="5">
        <f t="shared" si="29"/>
        <v>0</v>
      </c>
      <c r="J110" s="5">
        <f t="shared" si="30"/>
        <v>0</v>
      </c>
      <c r="K110" s="114">
        <f t="shared" si="15"/>
        <v>0</v>
      </c>
      <c r="L110" s="5">
        <f t="shared" si="31"/>
        <v>0</v>
      </c>
      <c r="M110" s="29"/>
    </row>
    <row r="111" spans="1:13" ht="12.75">
      <c r="A111" s="121" t="s">
        <v>137</v>
      </c>
      <c r="B111" s="27">
        <v>138</v>
      </c>
      <c r="C111" s="122" t="s">
        <v>70</v>
      </c>
      <c r="D111" s="5"/>
      <c r="E111" s="5">
        <f t="shared" si="26"/>
        <v>0</v>
      </c>
      <c r="F111" s="5"/>
      <c r="G111" s="5">
        <f t="shared" si="27"/>
        <v>0</v>
      </c>
      <c r="H111" s="5">
        <f t="shared" si="28"/>
        <v>0</v>
      </c>
      <c r="I111" s="5">
        <f t="shared" si="29"/>
        <v>0</v>
      </c>
      <c r="J111" s="5">
        <f t="shared" si="30"/>
        <v>0</v>
      </c>
      <c r="K111" s="114">
        <f t="shared" si="15"/>
        <v>0</v>
      </c>
      <c r="L111" s="5">
        <f t="shared" si="31"/>
        <v>0</v>
      </c>
      <c r="M111" s="29"/>
    </row>
    <row r="112" spans="1:13" ht="12.75">
      <c r="A112" s="121" t="s">
        <v>138</v>
      </c>
      <c r="B112" s="27">
        <v>408</v>
      </c>
      <c r="C112" s="122" t="s">
        <v>170</v>
      </c>
      <c r="D112" s="5"/>
      <c r="E112" s="5">
        <f t="shared" si="26"/>
        <v>0</v>
      </c>
      <c r="F112" s="5"/>
      <c r="G112" s="5">
        <f t="shared" si="27"/>
        <v>0</v>
      </c>
      <c r="H112" s="5">
        <f t="shared" si="28"/>
        <v>0</v>
      </c>
      <c r="I112" s="5">
        <f t="shared" si="29"/>
        <v>0</v>
      </c>
      <c r="J112" s="5">
        <f t="shared" si="30"/>
        <v>0</v>
      </c>
      <c r="K112" s="114">
        <f t="shared" si="15"/>
        <v>0</v>
      </c>
      <c r="L112" s="5">
        <f t="shared" si="31"/>
        <v>0</v>
      </c>
      <c r="M112" s="29"/>
    </row>
    <row r="113" spans="1:13" ht="12.75">
      <c r="A113" s="121" t="s">
        <v>139</v>
      </c>
      <c r="B113" s="27">
        <v>27</v>
      </c>
      <c r="C113" s="122" t="s">
        <v>168</v>
      </c>
      <c r="D113" s="5"/>
      <c r="E113" s="5">
        <f t="shared" si="26"/>
        <v>0</v>
      </c>
      <c r="F113" s="5"/>
      <c r="G113" s="5">
        <f t="shared" si="27"/>
        <v>0</v>
      </c>
      <c r="H113" s="5">
        <f t="shared" si="28"/>
        <v>0</v>
      </c>
      <c r="I113" s="5">
        <f t="shared" si="29"/>
        <v>0</v>
      </c>
      <c r="J113" s="5">
        <f t="shared" si="30"/>
        <v>0</v>
      </c>
      <c r="K113" s="114">
        <f t="shared" si="15"/>
        <v>0</v>
      </c>
      <c r="L113" s="5">
        <f t="shared" si="31"/>
        <v>0</v>
      </c>
      <c r="M113" s="29"/>
    </row>
    <row r="114" spans="1:13" ht="12.75">
      <c r="A114" s="121" t="s">
        <v>140</v>
      </c>
      <c r="B114" s="27">
        <v>24</v>
      </c>
      <c r="C114" s="122" t="s">
        <v>168</v>
      </c>
      <c r="D114" s="5"/>
      <c r="E114" s="5">
        <f t="shared" si="26"/>
        <v>0</v>
      </c>
      <c r="F114" s="5"/>
      <c r="G114" s="5">
        <f t="shared" si="27"/>
        <v>0</v>
      </c>
      <c r="H114" s="5">
        <f t="shared" si="28"/>
        <v>0</v>
      </c>
      <c r="I114" s="5">
        <f t="shared" si="29"/>
        <v>0</v>
      </c>
      <c r="J114" s="5">
        <f t="shared" si="30"/>
        <v>0</v>
      </c>
      <c r="K114" s="114">
        <f t="shared" si="15"/>
        <v>0</v>
      </c>
      <c r="L114" s="5">
        <f t="shared" si="31"/>
        <v>0</v>
      </c>
      <c r="M114" s="29"/>
    </row>
    <row r="115" spans="1:13" ht="12.75">
      <c r="A115" s="121" t="s">
        <v>141</v>
      </c>
      <c r="B115" s="27">
        <v>24</v>
      </c>
      <c r="C115" s="122" t="s">
        <v>168</v>
      </c>
      <c r="D115" s="5"/>
      <c r="E115" s="5">
        <f t="shared" si="26"/>
        <v>0</v>
      </c>
      <c r="F115" s="5"/>
      <c r="G115" s="5">
        <f t="shared" si="27"/>
        <v>0</v>
      </c>
      <c r="H115" s="5">
        <f t="shared" si="28"/>
        <v>0</v>
      </c>
      <c r="I115" s="5">
        <f t="shared" si="29"/>
        <v>0</v>
      </c>
      <c r="J115" s="5">
        <f t="shared" si="30"/>
        <v>0</v>
      </c>
      <c r="K115" s="114">
        <f t="shared" si="15"/>
        <v>0</v>
      </c>
      <c r="L115" s="5">
        <f t="shared" si="31"/>
        <v>0</v>
      </c>
      <c r="M115" s="29"/>
    </row>
    <row r="116" spans="1:13" ht="12.75">
      <c r="A116" s="121" t="s">
        <v>142</v>
      </c>
      <c r="B116" s="27">
        <v>3</v>
      </c>
      <c r="C116" s="122" t="s">
        <v>168</v>
      </c>
      <c r="D116" s="5"/>
      <c r="E116" s="5">
        <f t="shared" si="26"/>
        <v>0</v>
      </c>
      <c r="F116" s="5"/>
      <c r="G116" s="5">
        <f t="shared" si="27"/>
        <v>0</v>
      </c>
      <c r="H116" s="5">
        <f t="shared" si="28"/>
        <v>0</v>
      </c>
      <c r="I116" s="5">
        <f t="shared" si="29"/>
        <v>0</v>
      </c>
      <c r="J116" s="5">
        <f t="shared" si="30"/>
        <v>0</v>
      </c>
      <c r="K116" s="114">
        <f t="shared" si="15"/>
        <v>0</v>
      </c>
      <c r="L116" s="5">
        <f t="shared" si="31"/>
        <v>0</v>
      </c>
      <c r="M116" s="29"/>
    </row>
    <row r="117" spans="1:13" ht="12.75">
      <c r="A117" s="121" t="s">
        <v>143</v>
      </c>
      <c r="B117" s="27">
        <v>24</v>
      </c>
      <c r="C117" s="122" t="s">
        <v>168</v>
      </c>
      <c r="D117" s="5"/>
      <c r="E117" s="5">
        <f t="shared" si="26"/>
        <v>0</v>
      </c>
      <c r="F117" s="5"/>
      <c r="G117" s="5">
        <f t="shared" si="27"/>
        <v>0</v>
      </c>
      <c r="H117" s="5">
        <f t="shared" si="28"/>
        <v>0</v>
      </c>
      <c r="I117" s="5">
        <f t="shared" si="29"/>
        <v>0</v>
      </c>
      <c r="J117" s="5">
        <f t="shared" si="30"/>
        <v>0</v>
      </c>
      <c r="K117" s="114">
        <f t="shared" si="15"/>
        <v>0</v>
      </c>
      <c r="L117" s="5">
        <f t="shared" si="31"/>
        <v>0</v>
      </c>
      <c r="M117" s="29"/>
    </row>
    <row r="118" spans="1:13" ht="12.75">
      <c r="A118" s="121" t="s">
        <v>144</v>
      </c>
      <c r="B118" s="27">
        <v>2</v>
      </c>
      <c r="C118" s="122" t="s">
        <v>168</v>
      </c>
      <c r="D118" s="5"/>
      <c r="E118" s="5">
        <f t="shared" si="26"/>
        <v>0</v>
      </c>
      <c r="F118" s="5"/>
      <c r="G118" s="5">
        <f t="shared" si="27"/>
        <v>0</v>
      </c>
      <c r="H118" s="5">
        <f t="shared" si="28"/>
        <v>0</v>
      </c>
      <c r="I118" s="5">
        <f t="shared" si="29"/>
        <v>0</v>
      </c>
      <c r="J118" s="5">
        <f t="shared" si="30"/>
        <v>0</v>
      </c>
      <c r="K118" s="114">
        <f t="shared" si="15"/>
        <v>0</v>
      </c>
      <c r="L118" s="5">
        <f t="shared" si="31"/>
        <v>0</v>
      </c>
      <c r="M118" s="29"/>
    </row>
    <row r="119" spans="1:13" ht="12.75">
      <c r="A119" s="121" t="s">
        <v>145</v>
      </c>
      <c r="B119" s="27">
        <v>2</v>
      </c>
      <c r="C119" s="122" t="s">
        <v>168</v>
      </c>
      <c r="D119" s="5"/>
      <c r="E119" s="5">
        <f t="shared" si="26"/>
        <v>0</v>
      </c>
      <c r="F119" s="5"/>
      <c r="G119" s="5">
        <f t="shared" si="27"/>
        <v>0</v>
      </c>
      <c r="H119" s="5">
        <f t="shared" si="28"/>
        <v>0</v>
      </c>
      <c r="I119" s="5">
        <f t="shared" si="29"/>
        <v>0</v>
      </c>
      <c r="J119" s="5">
        <f t="shared" si="30"/>
        <v>0</v>
      </c>
      <c r="K119" s="114">
        <f t="shared" si="15"/>
        <v>0</v>
      </c>
      <c r="L119" s="5">
        <f t="shared" si="31"/>
        <v>0</v>
      </c>
      <c r="M119" s="29"/>
    </row>
    <row r="120" spans="1:13" ht="12.75">
      <c r="A120" s="121" t="s">
        <v>146</v>
      </c>
      <c r="B120" s="27">
        <v>2</v>
      </c>
      <c r="C120" s="121" t="s">
        <v>168</v>
      </c>
      <c r="D120" s="5"/>
      <c r="E120" s="5">
        <f t="shared" si="26"/>
        <v>0</v>
      </c>
      <c r="F120" s="5"/>
      <c r="G120" s="5">
        <f t="shared" si="27"/>
        <v>0</v>
      </c>
      <c r="H120" s="5">
        <f t="shared" si="28"/>
        <v>0</v>
      </c>
      <c r="I120" s="5">
        <f t="shared" si="29"/>
        <v>0</v>
      </c>
      <c r="J120" s="5">
        <f t="shared" si="30"/>
        <v>0</v>
      </c>
      <c r="K120" s="114">
        <f t="shared" si="15"/>
        <v>0</v>
      </c>
      <c r="L120" s="5">
        <f t="shared" si="31"/>
        <v>0</v>
      </c>
      <c r="M120" s="29"/>
    </row>
    <row r="121" spans="1:13" ht="12.75">
      <c r="A121" s="121" t="s">
        <v>147</v>
      </c>
      <c r="B121" s="27">
        <v>2</v>
      </c>
      <c r="C121" s="121" t="s">
        <v>168</v>
      </c>
      <c r="D121" s="5"/>
      <c r="E121" s="5">
        <f t="shared" si="26"/>
        <v>0</v>
      </c>
      <c r="F121" s="5"/>
      <c r="G121" s="5">
        <f t="shared" si="27"/>
        <v>0</v>
      </c>
      <c r="H121" s="5">
        <f t="shared" si="28"/>
        <v>0</v>
      </c>
      <c r="I121" s="5">
        <f t="shared" si="29"/>
        <v>0</v>
      </c>
      <c r="J121" s="5">
        <f t="shared" si="30"/>
        <v>0</v>
      </c>
      <c r="K121" s="114">
        <f t="shared" si="15"/>
        <v>0</v>
      </c>
      <c r="L121" s="5">
        <f t="shared" si="31"/>
        <v>0</v>
      </c>
      <c r="M121" s="29"/>
    </row>
    <row r="122" spans="1:13" ht="12.75">
      <c r="A122" s="123" t="s">
        <v>148</v>
      </c>
      <c r="B122" s="27">
        <v>0</v>
      </c>
      <c r="C122" s="121">
        <v>0</v>
      </c>
      <c r="D122" s="5"/>
      <c r="E122" s="5">
        <f t="shared" si="26"/>
        <v>0</v>
      </c>
      <c r="F122" s="5"/>
      <c r="G122" s="5">
        <f t="shared" si="27"/>
        <v>0</v>
      </c>
      <c r="H122" s="5">
        <f t="shared" si="28"/>
        <v>0</v>
      </c>
      <c r="I122" s="5">
        <f t="shared" si="29"/>
        <v>0</v>
      </c>
      <c r="J122" s="5">
        <f t="shared" si="30"/>
        <v>0</v>
      </c>
      <c r="K122" s="114">
        <v>0</v>
      </c>
      <c r="L122" s="5">
        <f t="shared" si="31"/>
        <v>0</v>
      </c>
      <c r="M122" s="29"/>
    </row>
    <row r="123" spans="1:13" ht="12.75">
      <c r="A123" s="121" t="s">
        <v>149</v>
      </c>
      <c r="B123" s="27">
        <v>8</v>
      </c>
      <c r="C123" s="121" t="s">
        <v>70</v>
      </c>
      <c r="D123" s="5"/>
      <c r="E123" s="5">
        <f t="shared" si="26"/>
        <v>0</v>
      </c>
      <c r="F123" s="5"/>
      <c r="G123" s="5">
        <f t="shared" si="27"/>
        <v>0</v>
      </c>
      <c r="H123" s="5">
        <f t="shared" si="28"/>
        <v>0</v>
      </c>
      <c r="I123" s="5">
        <f t="shared" si="29"/>
        <v>0</v>
      </c>
      <c r="J123" s="5">
        <f t="shared" si="30"/>
        <v>0</v>
      </c>
      <c r="K123" s="114">
        <f t="shared" si="15"/>
        <v>0</v>
      </c>
      <c r="L123" s="5">
        <f t="shared" si="31"/>
        <v>0</v>
      </c>
      <c r="M123" s="29"/>
    </row>
    <row r="124" spans="1:13" ht="12.75">
      <c r="A124" s="121" t="s">
        <v>150</v>
      </c>
      <c r="B124" s="27">
        <v>290</v>
      </c>
      <c r="C124" s="121" t="s">
        <v>70</v>
      </c>
      <c r="D124" s="5"/>
      <c r="E124" s="5">
        <f t="shared" si="26"/>
        <v>0</v>
      </c>
      <c r="F124" s="5"/>
      <c r="G124" s="5">
        <f t="shared" si="27"/>
        <v>0</v>
      </c>
      <c r="H124" s="5">
        <f t="shared" si="28"/>
        <v>0</v>
      </c>
      <c r="I124" s="5">
        <f t="shared" si="29"/>
        <v>0</v>
      </c>
      <c r="J124" s="5">
        <f t="shared" si="30"/>
        <v>0</v>
      </c>
      <c r="K124" s="114">
        <f t="shared" si="15"/>
        <v>0</v>
      </c>
      <c r="L124" s="5">
        <f t="shared" si="31"/>
        <v>0</v>
      </c>
      <c r="M124" s="29"/>
    </row>
    <row r="125" spans="1:15" s="3" customFormat="1" ht="15.75">
      <c r="A125" s="119" t="s">
        <v>23</v>
      </c>
      <c r="B125" s="26"/>
      <c r="C125" s="26"/>
      <c r="D125" s="32"/>
      <c r="E125" s="32"/>
      <c r="F125" s="32"/>
      <c r="G125" s="32"/>
      <c r="H125" s="32"/>
      <c r="I125" s="32"/>
      <c r="J125" s="32"/>
      <c r="K125" s="116"/>
      <c r="L125" s="32"/>
      <c r="M125" s="31">
        <f>SUM(L126:L132)</f>
        <v>0</v>
      </c>
      <c r="O125" s="25"/>
    </row>
    <row r="126" spans="1:13" ht="12.75">
      <c r="A126" s="123" t="s">
        <v>24</v>
      </c>
      <c r="B126" s="27">
        <v>0</v>
      </c>
      <c r="C126" s="121">
        <v>0</v>
      </c>
      <c r="D126" s="22"/>
      <c r="E126" s="118">
        <f aca="true" t="shared" si="32" ref="E126:E131">D126*B126</f>
        <v>0</v>
      </c>
      <c r="F126" s="5"/>
      <c r="G126" s="5">
        <f aca="true" t="shared" si="33" ref="G126:G131">F126*B126</f>
        <v>0</v>
      </c>
      <c r="H126" s="5">
        <f aca="true" t="shared" si="34" ref="H126:H132">+D126+F126</f>
        <v>0</v>
      </c>
      <c r="I126" s="5">
        <f aca="true" t="shared" si="35" ref="I126:I132">E126+G126</f>
        <v>0</v>
      </c>
      <c r="J126" s="5">
        <f aca="true" t="shared" si="36" ref="J126:J132">K126*I126</f>
        <v>0</v>
      </c>
      <c r="K126" s="114">
        <v>0</v>
      </c>
      <c r="L126" s="5">
        <f aca="true" t="shared" si="37" ref="L126:L132">I126+J126</f>
        <v>0</v>
      </c>
      <c r="M126" s="28"/>
    </row>
    <row r="127" spans="1:13" ht="12.75">
      <c r="A127" s="121" t="s">
        <v>151</v>
      </c>
      <c r="B127" s="27">
        <v>4</v>
      </c>
      <c r="C127" s="121" t="s">
        <v>71</v>
      </c>
      <c r="D127" s="5"/>
      <c r="E127" s="5">
        <f t="shared" si="32"/>
        <v>0</v>
      </c>
      <c r="F127" s="5"/>
      <c r="G127" s="5">
        <f t="shared" si="33"/>
        <v>0</v>
      </c>
      <c r="H127" s="5">
        <f t="shared" si="34"/>
        <v>0</v>
      </c>
      <c r="I127" s="5">
        <f t="shared" si="35"/>
        <v>0</v>
      </c>
      <c r="J127" s="5">
        <f t="shared" si="36"/>
        <v>0</v>
      </c>
      <c r="K127" s="114">
        <f aca="true" t="shared" si="38" ref="K127:K132">$K$13</f>
        <v>0</v>
      </c>
      <c r="L127" s="5">
        <f t="shared" si="37"/>
        <v>0</v>
      </c>
      <c r="M127" s="29"/>
    </row>
    <row r="128" spans="1:13" ht="12.75">
      <c r="A128" s="121" t="s">
        <v>152</v>
      </c>
      <c r="B128" s="27">
        <v>4</v>
      </c>
      <c r="C128" s="121" t="s">
        <v>71</v>
      </c>
      <c r="D128" s="5"/>
      <c r="E128" s="5">
        <f t="shared" si="32"/>
        <v>0</v>
      </c>
      <c r="F128" s="5"/>
      <c r="G128" s="5">
        <f t="shared" si="33"/>
        <v>0</v>
      </c>
      <c r="H128" s="5">
        <f t="shared" si="34"/>
        <v>0</v>
      </c>
      <c r="I128" s="5">
        <f t="shared" si="35"/>
        <v>0</v>
      </c>
      <c r="J128" s="5">
        <f t="shared" si="36"/>
        <v>0</v>
      </c>
      <c r="K128" s="114">
        <f t="shared" si="38"/>
        <v>0</v>
      </c>
      <c r="L128" s="5">
        <f t="shared" si="37"/>
        <v>0</v>
      </c>
      <c r="M128" s="28"/>
    </row>
    <row r="129" spans="1:13" ht="12.75">
      <c r="A129" s="123" t="s">
        <v>25</v>
      </c>
      <c r="B129" s="27">
        <v>0</v>
      </c>
      <c r="C129" s="121">
        <v>0</v>
      </c>
      <c r="D129" s="5"/>
      <c r="E129" s="5">
        <f t="shared" si="32"/>
        <v>0</v>
      </c>
      <c r="F129" s="5"/>
      <c r="G129" s="5">
        <f t="shared" si="33"/>
        <v>0</v>
      </c>
      <c r="H129" s="5">
        <f t="shared" si="34"/>
        <v>0</v>
      </c>
      <c r="I129" s="5">
        <f t="shared" si="35"/>
        <v>0</v>
      </c>
      <c r="J129" s="5">
        <f t="shared" si="36"/>
        <v>0</v>
      </c>
      <c r="K129" s="114">
        <v>0</v>
      </c>
      <c r="L129" s="5">
        <f t="shared" si="37"/>
        <v>0</v>
      </c>
      <c r="M129" s="29"/>
    </row>
    <row r="130" spans="1:13" ht="12.75">
      <c r="A130" s="121" t="s">
        <v>153</v>
      </c>
      <c r="B130" s="27">
        <v>4</v>
      </c>
      <c r="C130" s="121" t="s">
        <v>71</v>
      </c>
      <c r="D130" s="5"/>
      <c r="E130" s="5">
        <f t="shared" si="32"/>
        <v>0</v>
      </c>
      <c r="F130" s="5"/>
      <c r="G130" s="5">
        <f t="shared" si="33"/>
        <v>0</v>
      </c>
      <c r="H130" s="5">
        <f t="shared" si="34"/>
        <v>0</v>
      </c>
      <c r="I130" s="5">
        <f t="shared" si="35"/>
        <v>0</v>
      </c>
      <c r="J130" s="5">
        <f t="shared" si="36"/>
        <v>0</v>
      </c>
      <c r="K130" s="114">
        <f t="shared" si="38"/>
        <v>0</v>
      </c>
      <c r="L130" s="5">
        <f t="shared" si="37"/>
        <v>0</v>
      </c>
      <c r="M130" s="29"/>
    </row>
    <row r="131" spans="1:13" ht="12.75">
      <c r="A131" s="120" t="s">
        <v>154</v>
      </c>
      <c r="B131" s="27">
        <v>0</v>
      </c>
      <c r="C131" s="121">
        <v>0</v>
      </c>
      <c r="D131" s="5"/>
      <c r="E131" s="5">
        <f t="shared" si="32"/>
        <v>0</v>
      </c>
      <c r="F131" s="5"/>
      <c r="G131" s="5">
        <f t="shared" si="33"/>
        <v>0</v>
      </c>
      <c r="H131" s="5">
        <f t="shared" si="34"/>
        <v>0</v>
      </c>
      <c r="I131" s="5">
        <f t="shared" si="35"/>
        <v>0</v>
      </c>
      <c r="J131" s="5">
        <f t="shared" si="36"/>
        <v>0</v>
      </c>
      <c r="K131" s="114">
        <v>0</v>
      </c>
      <c r="L131" s="5">
        <f t="shared" si="37"/>
        <v>0</v>
      </c>
      <c r="M131" s="29"/>
    </row>
    <row r="132" spans="1:13" ht="12.75">
      <c r="A132" s="121" t="s">
        <v>155</v>
      </c>
      <c r="B132" s="27">
        <v>4</v>
      </c>
      <c r="C132" s="121" t="s">
        <v>71</v>
      </c>
      <c r="D132" s="5"/>
      <c r="E132" s="5">
        <f>D132*B132</f>
        <v>0</v>
      </c>
      <c r="F132" s="5"/>
      <c r="G132" s="5">
        <f>F132*B132</f>
        <v>0</v>
      </c>
      <c r="H132" s="5">
        <f t="shared" si="34"/>
        <v>0</v>
      </c>
      <c r="I132" s="5">
        <f t="shared" si="35"/>
        <v>0</v>
      </c>
      <c r="J132" s="5">
        <f t="shared" si="36"/>
        <v>0</v>
      </c>
      <c r="K132" s="114">
        <f t="shared" si="38"/>
        <v>0</v>
      </c>
      <c r="L132" s="5">
        <f t="shared" si="37"/>
        <v>0</v>
      </c>
      <c r="M132" s="29"/>
    </row>
    <row r="133" spans="1:15" s="3" customFormat="1" ht="15.75">
      <c r="A133" s="119" t="s">
        <v>26</v>
      </c>
      <c r="B133" s="26"/>
      <c r="C133" s="26"/>
      <c r="D133" s="32"/>
      <c r="E133" s="32"/>
      <c r="F133" s="32"/>
      <c r="G133" s="32"/>
      <c r="H133" s="32"/>
      <c r="I133" s="32"/>
      <c r="J133" s="32"/>
      <c r="K133" s="116"/>
      <c r="L133" s="32"/>
      <c r="M133" s="31">
        <f>SUM(L134:L137)</f>
        <v>0</v>
      </c>
      <c r="O133" s="25"/>
    </row>
    <row r="134" spans="1:13" ht="12.75">
      <c r="A134" s="123" t="s">
        <v>156</v>
      </c>
      <c r="B134" s="27">
        <v>0</v>
      </c>
      <c r="C134" s="121">
        <v>0</v>
      </c>
      <c r="D134" s="5"/>
      <c r="E134" s="118">
        <f>D134*B134</f>
        <v>0</v>
      </c>
      <c r="F134" s="5"/>
      <c r="G134" s="5">
        <f>F134*B134</f>
        <v>0</v>
      </c>
      <c r="H134" s="5">
        <f>+D134+F134</f>
        <v>0</v>
      </c>
      <c r="I134" s="5">
        <f>E134+G134</f>
        <v>0</v>
      </c>
      <c r="J134" s="5">
        <f>K134*I134</f>
        <v>0</v>
      </c>
      <c r="K134" s="114">
        <v>0</v>
      </c>
      <c r="L134" s="5">
        <f>I134+J134</f>
        <v>0</v>
      </c>
      <c r="M134" s="28"/>
    </row>
    <row r="135" spans="1:13" ht="12.75">
      <c r="A135" s="121" t="s">
        <v>157</v>
      </c>
      <c r="B135" s="27">
        <v>1</v>
      </c>
      <c r="C135" s="121">
        <v>0</v>
      </c>
      <c r="D135" s="5"/>
      <c r="E135" s="5">
        <f>D135*B135</f>
        <v>0</v>
      </c>
      <c r="F135" s="5"/>
      <c r="G135" s="5">
        <f>F135*B135</f>
        <v>0</v>
      </c>
      <c r="H135" s="5">
        <f>+D135+F135</f>
        <v>0</v>
      </c>
      <c r="I135" s="5">
        <f>E135+G135</f>
        <v>0</v>
      </c>
      <c r="J135" s="5">
        <f>K135*I135</f>
        <v>0</v>
      </c>
      <c r="K135" s="114">
        <f>$K$13</f>
        <v>0</v>
      </c>
      <c r="L135" s="5">
        <f>I135+J135</f>
        <v>0</v>
      </c>
      <c r="M135" s="29"/>
    </row>
    <row r="136" spans="1:13" ht="12.75">
      <c r="A136" s="123" t="s">
        <v>0</v>
      </c>
      <c r="B136" s="27">
        <v>0</v>
      </c>
      <c r="C136" s="121">
        <v>0</v>
      </c>
      <c r="D136" s="5"/>
      <c r="E136" s="5">
        <f>D136*B136</f>
        <v>0</v>
      </c>
      <c r="F136" s="5"/>
      <c r="G136" s="5">
        <f>F136*B136</f>
        <v>0</v>
      </c>
      <c r="H136" s="5">
        <f>+D136+F136</f>
        <v>0</v>
      </c>
      <c r="I136" s="5">
        <f>E136+G136</f>
        <v>0</v>
      </c>
      <c r="J136" s="5">
        <f>K136*I136</f>
        <v>0</v>
      </c>
      <c r="K136" s="114">
        <v>0</v>
      </c>
      <c r="L136" s="5">
        <f>I136+J136</f>
        <v>0</v>
      </c>
      <c r="M136" s="29"/>
    </row>
    <row r="137" spans="1:13" ht="12.75">
      <c r="A137" s="121" t="s">
        <v>158</v>
      </c>
      <c r="B137" s="27">
        <v>1</v>
      </c>
      <c r="C137" s="121">
        <v>0</v>
      </c>
      <c r="D137" s="5"/>
      <c r="E137" s="5">
        <f>D137*B137</f>
        <v>0</v>
      </c>
      <c r="F137" s="5"/>
      <c r="G137" s="5">
        <f>F137*B137</f>
        <v>0</v>
      </c>
      <c r="H137" s="5">
        <f>+D137+F137</f>
        <v>0</v>
      </c>
      <c r="I137" s="5">
        <f>E137+G137</f>
        <v>0</v>
      </c>
      <c r="J137" s="5">
        <f>K137*I137</f>
        <v>0</v>
      </c>
      <c r="K137" s="114">
        <f>$K$13</f>
        <v>0</v>
      </c>
      <c r="L137" s="5">
        <f>I137+J137</f>
        <v>0</v>
      </c>
      <c r="M137" s="29"/>
    </row>
    <row r="138" spans="1:15" s="3" customFormat="1" ht="15.75">
      <c r="A138" s="119" t="s">
        <v>55</v>
      </c>
      <c r="B138" s="26"/>
      <c r="C138" s="26"/>
      <c r="D138" s="32"/>
      <c r="E138" s="32"/>
      <c r="F138" s="32"/>
      <c r="G138" s="32"/>
      <c r="H138" s="32"/>
      <c r="I138" s="32"/>
      <c r="J138" s="32"/>
      <c r="K138" s="116"/>
      <c r="L138" s="32"/>
      <c r="M138" s="31">
        <f>SUM(L139:L141)</f>
        <v>0</v>
      </c>
      <c r="O138" s="25"/>
    </row>
    <row r="139" spans="1:15" ht="12.75">
      <c r="A139" s="120" t="s">
        <v>56</v>
      </c>
      <c r="B139" s="27">
        <v>0</v>
      </c>
      <c r="C139" s="121">
        <v>0</v>
      </c>
      <c r="D139" s="5"/>
      <c r="E139" s="5">
        <f>D139*B139</f>
        <v>0</v>
      </c>
      <c r="F139" s="5"/>
      <c r="G139" s="5">
        <f>F139*B139</f>
        <v>0</v>
      </c>
      <c r="H139" s="5">
        <f>+D139+F139</f>
        <v>0</v>
      </c>
      <c r="I139" s="5">
        <f>E139+G139</f>
        <v>0</v>
      </c>
      <c r="J139" s="5">
        <f>K139*I139</f>
        <v>0</v>
      </c>
      <c r="K139" s="114">
        <v>0</v>
      </c>
      <c r="L139" s="115">
        <f>I139+J139</f>
        <v>0</v>
      </c>
      <c r="M139" s="28"/>
      <c r="O139" s="23"/>
    </row>
    <row r="140" spans="1:15" ht="12.75">
      <c r="A140" s="120" t="s">
        <v>57</v>
      </c>
      <c r="B140" s="27">
        <v>0</v>
      </c>
      <c r="C140" s="121">
        <v>0</v>
      </c>
      <c r="D140" s="5"/>
      <c r="E140" s="5">
        <f>D140*B140</f>
        <v>0</v>
      </c>
      <c r="F140" s="5"/>
      <c r="G140" s="5">
        <f>F140*B140</f>
        <v>0</v>
      </c>
      <c r="H140" s="5">
        <f>+D140+F140</f>
        <v>0</v>
      </c>
      <c r="I140" s="5">
        <f>E140+G140</f>
        <v>0</v>
      </c>
      <c r="J140" s="5">
        <f>K140*I140</f>
        <v>0</v>
      </c>
      <c r="K140" s="114">
        <v>0</v>
      </c>
      <c r="L140" s="115">
        <f>I140+J140</f>
        <v>0</v>
      </c>
      <c r="M140" s="28"/>
      <c r="O140" s="23"/>
    </row>
    <row r="141" spans="1:15" ht="12.75">
      <c r="A141" s="122" t="s">
        <v>159</v>
      </c>
      <c r="B141" s="27">
        <v>2</v>
      </c>
      <c r="C141" s="121" t="s">
        <v>72</v>
      </c>
      <c r="D141" s="5"/>
      <c r="E141" s="5">
        <f>D141*B141</f>
        <v>0</v>
      </c>
      <c r="F141" s="5"/>
      <c r="G141" s="5">
        <f>F141*B141</f>
        <v>0</v>
      </c>
      <c r="H141" s="5">
        <f>+D141+F141</f>
        <v>0</v>
      </c>
      <c r="I141" s="5">
        <f>E141+G141</f>
        <v>0</v>
      </c>
      <c r="J141" s="5">
        <f>K141*I141</f>
        <v>0</v>
      </c>
      <c r="K141" s="114">
        <f>$K$13</f>
        <v>0</v>
      </c>
      <c r="L141" s="115">
        <f>I141+J141</f>
        <v>0</v>
      </c>
      <c r="M141" s="29"/>
      <c r="O141" s="23"/>
    </row>
    <row r="142" spans="1:15" s="3" customFormat="1" ht="15.75">
      <c r="A142" s="119" t="s">
        <v>58</v>
      </c>
      <c r="B142" s="26"/>
      <c r="C142" s="26"/>
      <c r="D142" s="32"/>
      <c r="E142" s="32"/>
      <c r="F142" s="32"/>
      <c r="G142" s="32"/>
      <c r="H142" s="32"/>
      <c r="I142" s="32"/>
      <c r="J142" s="32"/>
      <c r="K142" s="116"/>
      <c r="L142" s="32"/>
      <c r="M142" s="31">
        <f>SUM(L143:L148)</f>
        <v>0</v>
      </c>
      <c r="O142" s="25"/>
    </row>
    <row r="143" spans="1:13" ht="12.75">
      <c r="A143" s="120" t="s">
        <v>59</v>
      </c>
      <c r="B143" s="27">
        <v>0</v>
      </c>
      <c r="C143" s="121">
        <v>0</v>
      </c>
      <c r="D143" s="5"/>
      <c r="E143" s="5">
        <f aca="true" t="shared" si="39" ref="E143:E148">D143*B143</f>
        <v>0</v>
      </c>
      <c r="F143" s="5"/>
      <c r="G143" s="5">
        <f aca="true" t="shared" si="40" ref="G143:G148">F143*B143</f>
        <v>0</v>
      </c>
      <c r="H143" s="5">
        <f aca="true" t="shared" si="41" ref="H143:H148">+D143+F143</f>
        <v>0</v>
      </c>
      <c r="I143" s="5">
        <f aca="true" t="shared" si="42" ref="I143:I148">E143+G143</f>
        <v>0</v>
      </c>
      <c r="J143" s="5">
        <f aca="true" t="shared" si="43" ref="J143:J148">K143*I143</f>
        <v>0</v>
      </c>
      <c r="K143" s="114">
        <v>0</v>
      </c>
      <c r="L143" s="5">
        <f aca="true" t="shared" si="44" ref="L143:L148">I143+J143</f>
        <v>0</v>
      </c>
      <c r="M143" s="28"/>
    </row>
    <row r="144" spans="1:13" ht="12.75">
      <c r="A144" s="120" t="s">
        <v>61</v>
      </c>
      <c r="B144" s="27">
        <v>0</v>
      </c>
      <c r="C144" s="121">
        <v>0</v>
      </c>
      <c r="D144" s="5"/>
      <c r="E144" s="5">
        <f t="shared" si="39"/>
        <v>0</v>
      </c>
      <c r="F144" s="5"/>
      <c r="G144" s="5">
        <f t="shared" si="40"/>
        <v>0</v>
      </c>
      <c r="H144" s="5">
        <f t="shared" si="41"/>
        <v>0</v>
      </c>
      <c r="I144" s="5">
        <f t="shared" si="42"/>
        <v>0</v>
      </c>
      <c r="J144" s="5">
        <f t="shared" si="43"/>
        <v>0</v>
      </c>
      <c r="K144" s="114">
        <v>0</v>
      </c>
      <c r="L144" s="5">
        <f t="shared" si="44"/>
        <v>0</v>
      </c>
      <c r="M144" s="28"/>
    </row>
    <row r="145" spans="1:13" ht="12.75">
      <c r="A145" s="121" t="s">
        <v>160</v>
      </c>
      <c r="B145" s="27">
        <v>40</v>
      </c>
      <c r="C145" s="121" t="s">
        <v>170</v>
      </c>
      <c r="D145" s="5"/>
      <c r="E145" s="5">
        <f t="shared" si="39"/>
        <v>0</v>
      </c>
      <c r="F145" s="5"/>
      <c r="G145" s="5">
        <f t="shared" si="40"/>
        <v>0</v>
      </c>
      <c r="H145" s="5">
        <f t="shared" si="41"/>
        <v>0</v>
      </c>
      <c r="I145" s="5">
        <f t="shared" si="42"/>
        <v>0</v>
      </c>
      <c r="J145" s="5">
        <f t="shared" si="43"/>
        <v>0</v>
      </c>
      <c r="K145" s="114">
        <f>$K$13</f>
        <v>0</v>
      </c>
      <c r="L145" s="5">
        <f t="shared" si="44"/>
        <v>0</v>
      </c>
      <c r="M145" s="28"/>
    </row>
    <row r="146" spans="1:13" ht="12.75">
      <c r="A146" s="121" t="s">
        <v>161</v>
      </c>
      <c r="B146" s="27">
        <v>2</v>
      </c>
      <c r="C146" s="121" t="s">
        <v>70</v>
      </c>
      <c r="D146" s="5"/>
      <c r="E146" s="5">
        <f t="shared" si="39"/>
        <v>0</v>
      </c>
      <c r="F146" s="5"/>
      <c r="G146" s="5">
        <f t="shared" si="40"/>
        <v>0</v>
      </c>
      <c r="H146" s="5">
        <f t="shared" si="41"/>
        <v>0</v>
      </c>
      <c r="I146" s="5">
        <f t="shared" si="42"/>
        <v>0</v>
      </c>
      <c r="J146" s="5">
        <f t="shared" si="43"/>
        <v>0</v>
      </c>
      <c r="K146" s="114">
        <f>$K$13</f>
        <v>0</v>
      </c>
      <c r="L146" s="5">
        <f t="shared" si="44"/>
        <v>0</v>
      </c>
      <c r="M146" s="28"/>
    </row>
    <row r="147" spans="1:13" ht="12.75">
      <c r="A147" s="121" t="s">
        <v>162</v>
      </c>
      <c r="B147" s="27">
        <v>1</v>
      </c>
      <c r="C147" s="121" t="s">
        <v>70</v>
      </c>
      <c r="D147" s="5"/>
      <c r="E147" s="5">
        <f t="shared" si="39"/>
        <v>0</v>
      </c>
      <c r="F147" s="5"/>
      <c r="G147" s="5">
        <f t="shared" si="40"/>
        <v>0</v>
      </c>
      <c r="H147" s="5">
        <f t="shared" si="41"/>
        <v>0</v>
      </c>
      <c r="I147" s="5">
        <f t="shared" si="42"/>
        <v>0</v>
      </c>
      <c r="J147" s="5">
        <f t="shared" si="43"/>
        <v>0</v>
      </c>
      <c r="K147" s="114">
        <f>$K$13</f>
        <v>0</v>
      </c>
      <c r="L147" s="5">
        <f t="shared" si="44"/>
        <v>0</v>
      </c>
      <c r="M147" s="28"/>
    </row>
    <row r="148" spans="1:13" ht="12.75">
      <c r="A148" s="121" t="s">
        <v>163</v>
      </c>
      <c r="B148" s="27">
        <v>1</v>
      </c>
      <c r="C148" s="121" t="s">
        <v>70</v>
      </c>
      <c r="D148" s="5"/>
      <c r="E148" s="5">
        <f t="shared" si="39"/>
        <v>0</v>
      </c>
      <c r="F148" s="5"/>
      <c r="G148" s="5">
        <f t="shared" si="40"/>
        <v>0</v>
      </c>
      <c r="H148" s="5">
        <f t="shared" si="41"/>
        <v>0</v>
      </c>
      <c r="I148" s="5">
        <f t="shared" si="42"/>
        <v>0</v>
      </c>
      <c r="J148" s="5">
        <f t="shared" si="43"/>
        <v>0</v>
      </c>
      <c r="K148" s="114">
        <f>$K$13</f>
        <v>0</v>
      </c>
      <c r="L148" s="5">
        <f t="shared" si="44"/>
        <v>0</v>
      </c>
      <c r="M148" s="28"/>
    </row>
    <row r="149" spans="1:15" s="3" customFormat="1" ht="15.75">
      <c r="A149" s="119" t="s">
        <v>60</v>
      </c>
      <c r="B149" s="26"/>
      <c r="C149" s="26"/>
      <c r="D149" s="32"/>
      <c r="E149" s="32"/>
      <c r="F149" s="32"/>
      <c r="G149" s="32"/>
      <c r="H149" s="32"/>
      <c r="I149" s="32"/>
      <c r="J149" s="32"/>
      <c r="K149" s="116"/>
      <c r="L149" s="32"/>
      <c r="M149" s="31">
        <f>SUM(L150:L153)</f>
        <v>0</v>
      </c>
      <c r="O149" s="25"/>
    </row>
    <row r="150" spans="1:13" s="56" customFormat="1" ht="15" customHeight="1">
      <c r="A150" s="123" t="s">
        <v>164</v>
      </c>
      <c r="B150" s="27">
        <v>0</v>
      </c>
      <c r="C150" s="121">
        <v>0</v>
      </c>
      <c r="D150" s="5"/>
      <c r="E150" s="5">
        <f>D150*B150</f>
        <v>0</v>
      </c>
      <c r="F150" s="5"/>
      <c r="G150" s="5">
        <f>F150*B150</f>
        <v>0</v>
      </c>
      <c r="H150" s="5">
        <f>+D150+F150</f>
        <v>0</v>
      </c>
      <c r="I150" s="5">
        <f>E150+G150</f>
        <v>0</v>
      </c>
      <c r="J150" s="5">
        <f>K150*I150</f>
        <v>0</v>
      </c>
      <c r="K150" s="114">
        <v>0</v>
      </c>
      <c r="L150" s="5">
        <f>I150+J150</f>
        <v>0</v>
      </c>
      <c r="M150" s="28"/>
    </row>
    <row r="151" spans="1:13" s="56" customFormat="1" ht="15" customHeight="1">
      <c r="A151" s="121" t="s">
        <v>165</v>
      </c>
      <c r="B151" s="27">
        <v>8</v>
      </c>
      <c r="C151" s="121" t="s">
        <v>70</v>
      </c>
      <c r="D151" s="5"/>
      <c r="E151" s="5">
        <f>D151*B151</f>
        <v>0</v>
      </c>
      <c r="F151" s="5"/>
      <c r="G151" s="5">
        <f>F151*B151</f>
        <v>0</v>
      </c>
      <c r="H151" s="5">
        <f>+D151+F151</f>
        <v>0</v>
      </c>
      <c r="I151" s="5">
        <f>E151+G151</f>
        <v>0</v>
      </c>
      <c r="J151" s="5">
        <f>K151*I151</f>
        <v>0</v>
      </c>
      <c r="K151" s="114">
        <f>$K$13</f>
        <v>0</v>
      </c>
      <c r="L151" s="5">
        <f>I151+J151</f>
        <v>0</v>
      </c>
      <c r="M151" s="28"/>
    </row>
    <row r="152" spans="1:13" s="56" customFormat="1" ht="15" customHeight="1">
      <c r="A152" s="121" t="s">
        <v>166</v>
      </c>
      <c r="B152" s="27">
        <v>1</v>
      </c>
      <c r="C152" s="121" t="s">
        <v>70</v>
      </c>
      <c r="D152" s="5"/>
      <c r="E152" s="5">
        <f>D152*B152</f>
        <v>0</v>
      </c>
      <c r="F152" s="5"/>
      <c r="G152" s="5">
        <f>F152*B152</f>
        <v>0</v>
      </c>
      <c r="H152" s="5">
        <f>+D152+F152</f>
        <v>0</v>
      </c>
      <c r="I152" s="5">
        <f>E152+G152</f>
        <v>0</v>
      </c>
      <c r="J152" s="5">
        <f>K152*I152</f>
        <v>0</v>
      </c>
      <c r="K152" s="114">
        <f>$K$13</f>
        <v>0</v>
      </c>
      <c r="L152" s="5">
        <f>I152+J152</f>
        <v>0</v>
      </c>
      <c r="M152" s="28"/>
    </row>
    <row r="153" spans="1:13" s="56" customFormat="1" ht="15" customHeight="1">
      <c r="A153" s="121" t="s">
        <v>167</v>
      </c>
      <c r="B153" s="27">
        <v>1</v>
      </c>
      <c r="C153" s="121" t="s">
        <v>70</v>
      </c>
      <c r="D153" s="5"/>
      <c r="E153" s="5">
        <f>D153*B153</f>
        <v>0</v>
      </c>
      <c r="F153" s="5"/>
      <c r="G153" s="5">
        <f>F153*B153</f>
        <v>0</v>
      </c>
      <c r="H153" s="5">
        <f>+D153+F153</f>
        <v>0</v>
      </c>
      <c r="I153" s="5">
        <f>E153+G153</f>
        <v>0</v>
      </c>
      <c r="J153" s="5">
        <f>K153*I153</f>
        <v>0</v>
      </c>
      <c r="K153" s="114">
        <f>$K$13</f>
        <v>0</v>
      </c>
      <c r="L153" s="5">
        <f>I153+J153</f>
        <v>0</v>
      </c>
      <c r="M153" s="28"/>
    </row>
    <row r="154" spans="1:13" ht="15.75">
      <c r="A154" s="83"/>
      <c r="B154" s="83"/>
      <c r="C154" s="83"/>
      <c r="D154" s="4"/>
      <c r="E154" s="4"/>
      <c r="F154" s="4"/>
      <c r="G154" s="4"/>
      <c r="H154" s="65" t="s">
        <v>27</v>
      </c>
      <c r="I154" s="66"/>
      <c r="J154" s="66"/>
      <c r="K154" s="66"/>
      <c r="L154" s="67"/>
      <c r="M154" s="55">
        <f>+M17+M25+M29+M49+M125+M133+M138+M142+M149</f>
        <v>0</v>
      </c>
    </row>
    <row r="157" spans="11:13" ht="12.75">
      <c r="K157" s="89"/>
      <c r="L157" s="89"/>
      <c r="M157" s="89"/>
    </row>
    <row r="158" spans="11:13" ht="12.75">
      <c r="K158" s="34"/>
      <c r="L158" s="34"/>
      <c r="M158" s="34"/>
    </row>
    <row r="159" spans="11:13" ht="12.75">
      <c r="K159" s="34"/>
      <c r="L159" s="50"/>
      <c r="M159" s="34"/>
    </row>
    <row r="160" spans="11:13" ht="12.75">
      <c r="K160" s="34"/>
      <c r="L160" s="34"/>
      <c r="M160" s="34"/>
    </row>
    <row r="161" spans="11:13" ht="12.75">
      <c r="K161" s="90"/>
      <c r="L161" s="90"/>
      <c r="M161" s="90"/>
    </row>
    <row r="162" spans="11:13" ht="12.75">
      <c r="K162" s="91"/>
      <c r="L162" s="91"/>
      <c r="M162" s="91"/>
    </row>
    <row r="163" spans="1:13" ht="12.75">
      <c r="A163" s="64"/>
      <c r="B163" s="64"/>
      <c r="C163" s="64"/>
      <c r="D163" s="64"/>
      <c r="E163" s="64"/>
      <c r="K163" s="91"/>
      <c r="L163" s="91"/>
      <c r="M163" s="91"/>
    </row>
    <row r="164" spans="1:5" ht="12.75">
      <c r="A164" s="64"/>
      <c r="B164" s="64"/>
      <c r="C164" s="64"/>
      <c r="D164" s="64"/>
      <c r="E164" s="64"/>
    </row>
    <row r="165" spans="1:5" ht="12.75">
      <c r="A165" s="64"/>
      <c r="B165" s="64"/>
      <c r="C165" s="64"/>
      <c r="D165" s="64"/>
      <c r="E165" s="64"/>
    </row>
    <row r="166" spans="1:5" ht="12.75">
      <c r="A166" s="64"/>
      <c r="B166" s="64"/>
      <c r="C166" s="64"/>
      <c r="D166" s="64"/>
      <c r="E166" s="64"/>
    </row>
  </sheetData>
  <sheetProtection password="ECEA" sheet="1" formatCells="0"/>
  <mergeCells count="32">
    <mergeCell ref="F13:I13"/>
    <mergeCell ref="A14:A16"/>
    <mergeCell ref="B14:B16"/>
    <mergeCell ref="C14:C16"/>
    <mergeCell ref="J15:J16"/>
    <mergeCell ref="D14:E14"/>
    <mergeCell ref="F14:G14"/>
    <mergeCell ref="H14:H16"/>
    <mergeCell ref="I14:I16"/>
    <mergeCell ref="K157:M157"/>
    <mergeCell ref="K161:M161"/>
    <mergeCell ref="K162:M162"/>
    <mergeCell ref="K163:M163"/>
    <mergeCell ref="K15:K16"/>
    <mergeCell ref="L14:L16"/>
    <mergeCell ref="J14:K14"/>
    <mergeCell ref="A154:C154"/>
    <mergeCell ref="M14:M16"/>
    <mergeCell ref="D15:D16"/>
    <mergeCell ref="E15:E16"/>
    <mergeCell ref="F15:F16"/>
    <mergeCell ref="G15:G16"/>
    <mergeCell ref="A163:E163"/>
    <mergeCell ref="A164:E164"/>
    <mergeCell ref="A165:E165"/>
    <mergeCell ref="A166:E166"/>
    <mergeCell ref="H154:L154"/>
    <mergeCell ref="A10:M11"/>
    <mergeCell ref="A12:E12"/>
    <mergeCell ref="F12:M12"/>
    <mergeCell ref="A13:E13"/>
    <mergeCell ref="L13:M13"/>
  </mergeCells>
  <printOptions/>
  <pageMargins left="0.984251968503937" right="0.3937007874015748" top="0.3937007874015748" bottom="0.59" header="0.15748031496062992" footer="0.1968503937007874"/>
  <pageSetup horizontalDpi="600" verticalDpi="600" orientation="landscape" paperSize="9" scale="61" r:id="rId1"/>
  <headerFooter alignWithMargins="0">
    <oddFooter>&amp;RPagina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Zeros="0" workbookViewId="0" topLeftCell="A1">
      <selection activeCell="G38" sqref="A30:G38"/>
    </sheetView>
  </sheetViews>
  <sheetFormatPr defaultColWidth="9.140625" defaultRowHeight="12.75"/>
  <cols>
    <col min="1" max="1" width="62.7109375" style="8" bestFit="1" customWidth="1"/>
    <col min="2" max="2" width="21.140625" style="8" bestFit="1" customWidth="1"/>
    <col min="3" max="3" width="9.57421875" style="8" bestFit="1" customWidth="1"/>
    <col min="4" max="4" width="21.57421875" style="8" bestFit="1" customWidth="1"/>
    <col min="5" max="5" width="9.140625" style="8" bestFit="1" customWidth="1"/>
    <col min="6" max="6" width="21.140625" style="8" bestFit="1" customWidth="1"/>
    <col min="7" max="7" width="9.7109375" style="9" bestFit="1" customWidth="1"/>
    <col min="8" max="8" width="21.28125" style="9" bestFit="1" customWidth="1"/>
    <col min="9" max="9" width="11.421875" style="8" bestFit="1" customWidth="1"/>
    <col min="10" max="10" width="21.140625" style="8" bestFit="1" customWidth="1"/>
    <col min="11" max="11" width="9.7109375" style="9" bestFit="1" customWidth="1"/>
    <col min="12" max="12" width="22.00390625" style="8" bestFit="1" customWidth="1"/>
    <col min="13" max="13" width="9.140625" style="8" bestFit="1" customWidth="1"/>
    <col min="14" max="14" width="24.140625" style="8" bestFit="1" customWidth="1"/>
    <col min="15" max="15" width="14.140625" style="8" bestFit="1" customWidth="1"/>
    <col min="16" max="16" width="2.140625" style="8" customWidth="1"/>
    <col min="17" max="17" width="14.8515625" style="8" bestFit="1" customWidth="1"/>
    <col min="18" max="18" width="13.140625" style="8" bestFit="1" customWidth="1"/>
    <col min="19" max="16384" width="9.140625" style="8" customWidth="1"/>
  </cols>
  <sheetData>
    <row r="1" spans="7:11" s="34" customFormat="1" ht="12.75">
      <c r="G1" s="35"/>
      <c r="H1" s="35"/>
      <c r="K1" s="35"/>
    </row>
    <row r="2" spans="7:11" s="34" customFormat="1" ht="12.75">
      <c r="G2" s="35"/>
      <c r="H2" s="35"/>
      <c r="K2" s="35"/>
    </row>
    <row r="3" spans="7:11" s="34" customFormat="1" ht="12.75">
      <c r="G3" s="35"/>
      <c r="H3" s="35"/>
      <c r="K3" s="35"/>
    </row>
    <row r="4" spans="7:12" s="34" customFormat="1" ht="12.75">
      <c r="G4" s="36"/>
      <c r="H4" s="36"/>
      <c r="I4" s="37"/>
      <c r="J4" s="37"/>
      <c r="K4" s="36"/>
      <c r="L4" s="37"/>
    </row>
    <row r="5" spans="6:12" s="34" customFormat="1" ht="12.75" customHeight="1">
      <c r="F5" s="38"/>
      <c r="G5" s="38"/>
      <c r="H5" s="38"/>
      <c r="I5" s="38"/>
      <c r="J5" s="38"/>
      <c r="K5" s="38"/>
      <c r="L5" s="38"/>
    </row>
    <row r="6" spans="1:17" s="41" customFormat="1" ht="12.75">
      <c r="A6" s="39"/>
      <c r="B6" s="39"/>
      <c r="C6" s="39"/>
      <c r="D6" s="39"/>
      <c r="E6" s="39"/>
      <c r="F6" s="40"/>
      <c r="G6" s="40"/>
      <c r="H6" s="40"/>
      <c r="I6" s="40"/>
      <c r="J6" s="40"/>
      <c r="K6" s="40"/>
      <c r="L6" s="40"/>
      <c r="P6" s="42"/>
      <c r="Q6" s="42"/>
    </row>
    <row r="7" spans="6:17" s="41" customFormat="1" ht="12.75">
      <c r="F7" s="40"/>
      <c r="G7" s="40"/>
      <c r="H7" s="40"/>
      <c r="I7" s="40"/>
      <c r="J7" s="40"/>
      <c r="K7" s="40"/>
      <c r="L7" s="40"/>
      <c r="P7" s="42"/>
      <c r="Q7" s="42"/>
    </row>
    <row r="8" spans="6:17" s="41" customFormat="1" ht="12.75">
      <c r="F8" s="40"/>
      <c r="G8" s="40"/>
      <c r="H8" s="40"/>
      <c r="I8" s="40"/>
      <c r="J8" s="40"/>
      <c r="K8" s="40"/>
      <c r="L8" s="40"/>
      <c r="P8" s="42"/>
      <c r="Q8" s="42"/>
    </row>
    <row r="9" spans="6:17" s="41" customFormat="1" ht="12.75">
      <c r="F9" s="40"/>
      <c r="G9" s="40"/>
      <c r="H9" s="40"/>
      <c r="I9" s="40"/>
      <c r="J9" s="40"/>
      <c r="K9" s="40"/>
      <c r="L9" s="40"/>
      <c r="P9" s="42"/>
      <c r="Q9" s="42"/>
    </row>
    <row r="10" spans="7:17" s="39" customFormat="1" ht="12.75">
      <c r="G10" s="43"/>
      <c r="H10" s="38"/>
      <c r="I10" s="38"/>
      <c r="J10" s="38"/>
      <c r="K10" s="38"/>
      <c r="L10" s="38"/>
      <c r="P10" s="44"/>
      <c r="Q10" s="44"/>
    </row>
    <row r="11" spans="7:17" s="39" customFormat="1" ht="5.25" customHeight="1">
      <c r="G11" s="43"/>
      <c r="H11" s="38"/>
      <c r="I11" s="38"/>
      <c r="J11" s="38"/>
      <c r="K11" s="38"/>
      <c r="L11" s="38"/>
      <c r="P11" s="44"/>
      <c r="Q11" s="44"/>
    </row>
    <row r="12" spans="1:13" s="45" customFormat="1" ht="15.75">
      <c r="A12" s="108" t="s">
        <v>173</v>
      </c>
      <c r="B12" s="109"/>
      <c r="C12" s="110"/>
      <c r="D12" s="108" t="s">
        <v>174</v>
      </c>
      <c r="E12" s="109"/>
      <c r="F12" s="109"/>
      <c r="G12" s="110"/>
      <c r="H12" s="57"/>
      <c r="I12" s="57"/>
      <c r="J12" s="57"/>
      <c r="K12" s="57"/>
      <c r="L12" s="57"/>
      <c r="M12" s="57"/>
    </row>
    <row r="13" spans="1:13" s="45" customFormat="1" ht="15.75">
      <c r="A13" s="111" t="s">
        <v>34</v>
      </c>
      <c r="B13" s="112"/>
      <c r="C13" s="113"/>
      <c r="D13" s="108" t="s">
        <v>175</v>
      </c>
      <c r="E13" s="109"/>
      <c r="F13" s="109"/>
      <c r="G13" s="110"/>
      <c r="H13" s="57"/>
      <c r="I13" s="57"/>
      <c r="J13" s="58"/>
      <c r="K13" s="59"/>
      <c r="L13" s="60"/>
      <c r="M13" s="61"/>
    </row>
    <row r="14" spans="7:17" s="34" customFormat="1" ht="8.25" customHeight="1">
      <c r="G14" s="35"/>
      <c r="H14" s="35"/>
      <c r="P14" s="35"/>
      <c r="Q14" s="35"/>
    </row>
    <row r="15" spans="1:7" s="34" customFormat="1" ht="12.75">
      <c r="A15" s="105" t="s">
        <v>36</v>
      </c>
      <c r="B15" s="107" t="s">
        <v>44</v>
      </c>
      <c r="C15" s="107"/>
      <c r="D15" s="107" t="s">
        <v>45</v>
      </c>
      <c r="E15" s="107"/>
      <c r="F15" s="107" t="s">
        <v>37</v>
      </c>
      <c r="G15" s="107"/>
    </row>
    <row r="16" spans="1:7" s="34" customFormat="1" ht="12.75">
      <c r="A16" s="106"/>
      <c r="B16" s="10" t="s">
        <v>38</v>
      </c>
      <c r="C16" s="10" t="s">
        <v>9</v>
      </c>
      <c r="D16" s="10" t="s">
        <v>38</v>
      </c>
      <c r="E16" s="10" t="s">
        <v>9</v>
      </c>
      <c r="F16" s="10" t="s">
        <v>38</v>
      </c>
      <c r="G16" s="10" t="s">
        <v>9</v>
      </c>
    </row>
    <row r="17" spans="1:18" s="34" customFormat="1" ht="25.5" customHeight="1">
      <c r="A17" s="11" t="s">
        <v>62</v>
      </c>
      <c r="B17" s="12">
        <f aca="true" t="shared" si="0" ref="B17:B25">C17*$F17</f>
        <v>0</v>
      </c>
      <c r="C17" s="46"/>
      <c r="D17" s="12">
        <f aca="true" t="shared" si="1" ref="D17:D25">E17*$F17</f>
        <v>0</v>
      </c>
      <c r="E17" s="46"/>
      <c r="F17" s="14">
        <f>Orçamento!M17</f>
        <v>0</v>
      </c>
      <c r="G17" s="13">
        <f>C17+E17</f>
        <v>0</v>
      </c>
      <c r="Q17" s="48">
        <f aca="true" t="shared" si="2" ref="Q17:Q25">B17+D17</f>
        <v>0</v>
      </c>
      <c r="R17" s="48">
        <f aca="true" t="shared" si="3" ref="R17:R25">F17-Q17</f>
        <v>0</v>
      </c>
    </row>
    <row r="18" spans="1:18" s="34" customFormat="1" ht="25.5" customHeight="1">
      <c r="A18" s="11" t="s">
        <v>63</v>
      </c>
      <c r="B18" s="12">
        <f t="shared" si="0"/>
        <v>0</v>
      </c>
      <c r="C18" s="46"/>
      <c r="D18" s="12">
        <f t="shared" si="1"/>
        <v>0</v>
      </c>
      <c r="E18" s="47"/>
      <c r="F18" s="14">
        <f>Orçamento!M25</f>
        <v>0</v>
      </c>
      <c r="G18" s="13">
        <f aca="true" t="shared" si="4" ref="G18:G25">C18+E18</f>
        <v>0</v>
      </c>
      <c r="Q18" s="48">
        <f t="shared" si="2"/>
        <v>0</v>
      </c>
      <c r="R18" s="48">
        <f t="shared" si="3"/>
        <v>0</v>
      </c>
    </row>
    <row r="19" spans="1:18" s="34" customFormat="1" ht="25.5" customHeight="1">
      <c r="A19" s="11" t="s">
        <v>39</v>
      </c>
      <c r="B19" s="12">
        <f t="shared" si="0"/>
        <v>0</v>
      </c>
      <c r="C19" s="46"/>
      <c r="D19" s="12">
        <f t="shared" si="1"/>
        <v>0</v>
      </c>
      <c r="E19" s="47"/>
      <c r="F19" s="14">
        <f>Orçamento!M29</f>
        <v>0</v>
      </c>
      <c r="G19" s="13">
        <f t="shared" si="4"/>
        <v>0</v>
      </c>
      <c r="Q19" s="48">
        <f t="shared" si="2"/>
        <v>0</v>
      </c>
      <c r="R19" s="48">
        <f t="shared" si="3"/>
        <v>0</v>
      </c>
    </row>
    <row r="20" spans="1:18" s="34" customFormat="1" ht="25.5" customHeight="1">
      <c r="A20" s="11" t="s">
        <v>64</v>
      </c>
      <c r="B20" s="12">
        <f t="shared" si="0"/>
        <v>0</v>
      </c>
      <c r="C20" s="46"/>
      <c r="D20" s="12">
        <f t="shared" si="1"/>
        <v>0</v>
      </c>
      <c r="E20" s="47"/>
      <c r="F20" s="14">
        <f>Orçamento!M49</f>
        <v>0</v>
      </c>
      <c r="G20" s="13">
        <f t="shared" si="4"/>
        <v>0</v>
      </c>
      <c r="Q20" s="48">
        <f t="shared" si="2"/>
        <v>0</v>
      </c>
      <c r="R20" s="48">
        <f t="shared" si="3"/>
        <v>0</v>
      </c>
    </row>
    <row r="21" spans="1:18" s="34" customFormat="1" ht="25.5" customHeight="1">
      <c r="A21" s="11" t="s">
        <v>40</v>
      </c>
      <c r="B21" s="12">
        <f t="shared" si="0"/>
        <v>0</v>
      </c>
      <c r="C21" s="46"/>
      <c r="D21" s="12">
        <f t="shared" si="1"/>
        <v>0</v>
      </c>
      <c r="E21" s="47"/>
      <c r="F21" s="14">
        <f>Orçamento!M125</f>
        <v>0</v>
      </c>
      <c r="G21" s="13">
        <f t="shared" si="4"/>
        <v>0</v>
      </c>
      <c r="Q21" s="48">
        <f t="shared" si="2"/>
        <v>0</v>
      </c>
      <c r="R21" s="48">
        <f t="shared" si="3"/>
        <v>0</v>
      </c>
    </row>
    <row r="22" spans="1:18" s="34" customFormat="1" ht="25.5" customHeight="1">
      <c r="A22" s="11" t="s">
        <v>41</v>
      </c>
      <c r="B22" s="12">
        <f t="shared" si="0"/>
        <v>0</v>
      </c>
      <c r="C22" s="46"/>
      <c r="D22" s="12">
        <f t="shared" si="1"/>
        <v>0</v>
      </c>
      <c r="E22" s="47"/>
      <c r="F22" s="14">
        <f>Orçamento!M133</f>
        <v>0</v>
      </c>
      <c r="G22" s="13">
        <f t="shared" si="4"/>
        <v>0</v>
      </c>
      <c r="Q22" s="48">
        <f t="shared" si="2"/>
        <v>0</v>
      </c>
      <c r="R22" s="48">
        <f t="shared" si="3"/>
        <v>0</v>
      </c>
    </row>
    <row r="23" spans="1:18" s="34" customFormat="1" ht="25.5" customHeight="1">
      <c r="A23" s="11" t="s">
        <v>65</v>
      </c>
      <c r="B23" s="12">
        <f t="shared" si="0"/>
        <v>0</v>
      </c>
      <c r="C23" s="46"/>
      <c r="D23" s="12">
        <f t="shared" si="1"/>
        <v>0</v>
      </c>
      <c r="E23" s="47"/>
      <c r="F23" s="14">
        <f>Orçamento!M138</f>
        <v>0</v>
      </c>
      <c r="G23" s="13">
        <f t="shared" si="4"/>
        <v>0</v>
      </c>
      <c r="Q23" s="48">
        <f t="shared" si="2"/>
        <v>0</v>
      </c>
      <c r="R23" s="48">
        <f t="shared" si="3"/>
        <v>0</v>
      </c>
    </row>
    <row r="24" spans="1:18" s="34" customFormat="1" ht="25.5" customHeight="1">
      <c r="A24" s="11" t="s">
        <v>66</v>
      </c>
      <c r="B24" s="12">
        <f t="shared" si="0"/>
        <v>0</v>
      </c>
      <c r="C24" s="46"/>
      <c r="D24" s="12">
        <f t="shared" si="1"/>
        <v>0</v>
      </c>
      <c r="E24" s="47"/>
      <c r="F24" s="14">
        <f>Orçamento!M142</f>
        <v>0</v>
      </c>
      <c r="G24" s="13">
        <f t="shared" si="4"/>
        <v>0</v>
      </c>
      <c r="Q24" s="48">
        <f t="shared" si="2"/>
        <v>0</v>
      </c>
      <c r="R24" s="48">
        <f t="shared" si="3"/>
        <v>0</v>
      </c>
    </row>
    <row r="25" spans="1:18" s="34" customFormat="1" ht="25.5" customHeight="1">
      <c r="A25" s="11" t="s">
        <v>67</v>
      </c>
      <c r="B25" s="12">
        <f t="shared" si="0"/>
        <v>0</v>
      </c>
      <c r="C25" s="47"/>
      <c r="D25" s="12">
        <f t="shared" si="1"/>
        <v>0</v>
      </c>
      <c r="E25" s="47"/>
      <c r="F25" s="14">
        <f>Orçamento!M149</f>
        <v>0</v>
      </c>
      <c r="G25" s="13">
        <f t="shared" si="4"/>
        <v>0</v>
      </c>
      <c r="Q25" s="48">
        <f t="shared" si="2"/>
        <v>0</v>
      </c>
      <c r="R25" s="48">
        <f t="shared" si="3"/>
        <v>0</v>
      </c>
    </row>
    <row r="26" spans="1:7" s="34" customFormat="1" ht="25.5" customHeight="1">
      <c r="A26" s="15" t="s">
        <v>42</v>
      </c>
      <c r="B26" s="16">
        <f>SUM(B17:B25)</f>
        <v>0</v>
      </c>
      <c r="C26" s="13" t="e">
        <f>B26/$F$26</f>
        <v>#DIV/0!</v>
      </c>
      <c r="D26" s="16">
        <f>SUM(D17:D25)</f>
        <v>0</v>
      </c>
      <c r="E26" s="13" t="e">
        <f>D26/$F$26</f>
        <v>#DIV/0!</v>
      </c>
      <c r="F26" s="14">
        <f>Orçamento!M154</f>
        <v>0</v>
      </c>
      <c r="G26" s="13" t="e">
        <f>F26/$F$26</f>
        <v>#DIV/0!</v>
      </c>
    </row>
    <row r="27" spans="1:7" s="34" customFormat="1" ht="25.5" customHeight="1">
      <c r="A27" s="15" t="s">
        <v>43</v>
      </c>
      <c r="B27" s="17">
        <f>B26</f>
        <v>0</v>
      </c>
      <c r="C27" s="49" t="e">
        <f>C26</f>
        <v>#DIV/0!</v>
      </c>
      <c r="D27" s="17">
        <f>B27+D26</f>
        <v>0</v>
      </c>
      <c r="E27" s="49" t="e">
        <f>C27+E26</f>
        <v>#DIV/0!</v>
      </c>
      <c r="F27" s="21">
        <f>SUM(F17:F25)</f>
        <v>0</v>
      </c>
      <c r="G27" s="18"/>
    </row>
    <row r="28" spans="7:11" s="34" customFormat="1" ht="10.5" customHeight="1">
      <c r="G28" s="35"/>
      <c r="H28" s="35"/>
      <c r="K28" s="35"/>
    </row>
    <row r="29" spans="7:11" s="34" customFormat="1" ht="10.5" customHeight="1">
      <c r="G29" s="35"/>
      <c r="H29" s="35"/>
      <c r="K29" s="35"/>
    </row>
    <row r="30" spans="5:11" s="34" customFormat="1" ht="10.5" customHeight="1">
      <c r="E30" s="89"/>
      <c r="F30" s="89"/>
      <c r="G30" s="89"/>
      <c r="H30" s="35"/>
      <c r="K30" s="35"/>
    </row>
    <row r="31" spans="8:11" s="34" customFormat="1" ht="10.5" customHeight="1">
      <c r="H31" s="35"/>
      <c r="K31" s="35"/>
    </row>
    <row r="32" spans="6:11" s="34" customFormat="1" ht="12.75">
      <c r="F32" s="50"/>
      <c r="K32" s="35"/>
    </row>
    <row r="33" s="34" customFormat="1" ht="10.5" customHeight="1">
      <c r="K33" s="35"/>
    </row>
    <row r="34" spans="5:11" s="34" customFormat="1" ht="12.75">
      <c r="E34" s="90"/>
      <c r="F34" s="90"/>
      <c r="G34" s="90"/>
      <c r="K34" s="35"/>
    </row>
    <row r="35" spans="5:7" s="34" customFormat="1" ht="12.75">
      <c r="E35" s="91"/>
      <c r="F35" s="91"/>
      <c r="G35" s="91"/>
    </row>
    <row r="36" spans="1:13" s="34" customFormat="1" ht="12.75">
      <c r="A36" s="38"/>
      <c r="B36" s="38"/>
      <c r="E36" s="91"/>
      <c r="F36" s="91"/>
      <c r="G36" s="91"/>
      <c r="M36" s="51"/>
    </row>
    <row r="37" spans="1:13" s="34" customFormat="1" ht="12.75">
      <c r="A37" s="38"/>
      <c r="B37" s="38"/>
      <c r="M37" s="35"/>
    </row>
    <row r="38" spans="1:13" s="34" customFormat="1" ht="12.75">
      <c r="A38" s="64"/>
      <c r="B38" s="64"/>
      <c r="C38" s="64"/>
      <c r="D38" s="64"/>
      <c r="E38" s="64"/>
      <c r="G38" s="63"/>
      <c r="H38" s="63"/>
      <c r="J38" s="52"/>
      <c r="M38" s="35"/>
    </row>
    <row r="39" spans="1:15" s="34" customFormat="1" ht="12.75">
      <c r="A39" s="64"/>
      <c r="B39" s="64"/>
      <c r="C39" s="64"/>
      <c r="D39" s="64"/>
      <c r="E39" s="64"/>
      <c r="G39" s="63"/>
      <c r="H39" s="63"/>
      <c r="J39" s="52"/>
      <c r="M39" s="35"/>
      <c r="N39" s="35"/>
      <c r="O39" s="53"/>
    </row>
    <row r="40" spans="1:15" s="34" customFormat="1" ht="12.75">
      <c r="A40" s="64"/>
      <c r="B40" s="64"/>
      <c r="C40" s="64"/>
      <c r="D40" s="64"/>
      <c r="E40" s="64"/>
      <c r="J40" s="52"/>
      <c r="M40" s="35"/>
      <c r="N40" s="35"/>
      <c r="O40" s="53"/>
    </row>
    <row r="41" spans="1:14" s="34" customFormat="1" ht="12.75">
      <c r="A41" s="64"/>
      <c r="B41" s="64"/>
      <c r="C41" s="64"/>
      <c r="D41" s="64"/>
      <c r="E41" s="64"/>
      <c r="N41" s="52"/>
    </row>
    <row r="42" s="34" customFormat="1" ht="12.75"/>
    <row r="43" spans="6:13" s="34" customFormat="1" ht="12.75">
      <c r="F43" s="62"/>
      <c r="J43" s="62"/>
      <c r="K43" s="51"/>
      <c r="M43" s="51"/>
    </row>
    <row r="44" spans="6:16" s="34" customFormat="1" ht="12.75">
      <c r="F44" s="62"/>
      <c r="J44" s="62"/>
      <c r="K44" s="53"/>
      <c r="M44" s="35"/>
      <c r="N44" s="90"/>
      <c r="O44" s="90"/>
      <c r="P44" s="90"/>
    </row>
    <row r="45" spans="6:16" s="34" customFormat="1" ht="12.75">
      <c r="F45" s="62"/>
      <c r="J45" s="62"/>
      <c r="K45" s="53"/>
      <c r="L45" s="54"/>
      <c r="M45" s="35"/>
      <c r="N45" s="91"/>
      <c r="O45" s="91"/>
      <c r="P45" s="91"/>
    </row>
    <row r="46" spans="6:16" s="34" customFormat="1" ht="12.75">
      <c r="F46" s="62"/>
      <c r="J46" s="62"/>
      <c r="N46" s="91"/>
      <c r="O46" s="91"/>
      <c r="P46" s="91"/>
    </row>
  </sheetData>
  <sheetProtection formatCells="0"/>
  <mergeCells count="19">
    <mergeCell ref="E36:G36"/>
    <mergeCell ref="E30:G30"/>
    <mergeCell ref="A41:E41"/>
    <mergeCell ref="N46:P46"/>
    <mergeCell ref="N44:P44"/>
    <mergeCell ref="A40:E40"/>
    <mergeCell ref="E34:G34"/>
    <mergeCell ref="N45:P45"/>
    <mergeCell ref="A38:E38"/>
    <mergeCell ref="A39:E39"/>
    <mergeCell ref="A15:A16"/>
    <mergeCell ref="B15:C15"/>
    <mergeCell ref="D15:E15"/>
    <mergeCell ref="F15:G15"/>
    <mergeCell ref="D12:G12"/>
    <mergeCell ref="D13:G13"/>
    <mergeCell ref="A13:C13"/>
    <mergeCell ref="A12:C12"/>
    <mergeCell ref="E35:G35"/>
  </mergeCells>
  <printOptions horizontalCentered="1"/>
  <pageMargins left="0.984251968503937" right="0.3937007874015748" top="0.3937007874015748" bottom="0.3937007874015748" header="0.1968503937007874" footer="0.2362204724409449"/>
  <pageSetup horizontalDpi="600" verticalDpi="600" orientation="landscape" paperSize="9" scale="80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Genifer Cardoso Born</dc:creator>
  <cp:keywords/>
  <dc:description/>
  <cp:lastModifiedBy>fabianecardoso</cp:lastModifiedBy>
  <cp:lastPrinted>2012-07-06T14:39:27Z</cp:lastPrinted>
  <dcterms:created xsi:type="dcterms:W3CDTF">2011-11-25T11:08:52Z</dcterms:created>
  <dcterms:modified xsi:type="dcterms:W3CDTF">2012-07-06T15:12:30Z</dcterms:modified>
  <cp:category/>
  <cp:version/>
  <cp:contentType/>
  <cp:contentStatus/>
</cp:coreProperties>
</file>