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EstaPasta_de_trabalho"/>
  <bookViews>
    <workbookView xWindow="0" yWindow="60" windowWidth="20490" windowHeight="8280" tabRatio="849"/>
  </bookViews>
  <sheets>
    <sheet name="Resumo" sheetId="1" r:id="rId1"/>
    <sheet name="1. Atividades de Ensino" sheetId="2" r:id="rId2"/>
    <sheet name="2. Atividades de PD&amp;I" sheetId="3" r:id="rId3"/>
    <sheet name="3. Atividades de Extensão" sheetId="4" r:id="rId4"/>
    <sheet name="4. Bancas de Avaliação" sheetId="5" r:id="rId5"/>
    <sheet name="5. Revistas Científicas" sheetId="6" r:id="rId6"/>
    <sheet name="6. Comissões, Colegiados..." sheetId="7" r:id="rId7"/>
    <sheet name="7. Elaboração de PPC" sheetId="8" r:id="rId8"/>
    <sheet name="8. Organização de Eventos" sheetId="9" r:id="rId9"/>
    <sheet name="9. Cargos - CD e FG" sheetId="10" r:id="rId10"/>
    <sheet name="10. Aperfeiçoamento" sheetId="11" r:id="rId11"/>
    <sheet name="11. Representação" sheetId="12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7" i="4"/>
  <c r="D6" i="4"/>
  <c r="D5" i="4"/>
  <c r="D7" i="12" l="1"/>
  <c r="D6" i="12"/>
  <c r="D5" i="12"/>
  <c r="D4" i="12"/>
  <c r="D14" i="11"/>
  <c r="D13" i="11"/>
  <c r="D12" i="11"/>
  <c r="D11" i="11"/>
  <c r="D10" i="11"/>
  <c r="D8" i="11"/>
  <c r="D7" i="11"/>
  <c r="D6" i="11"/>
  <c r="D5" i="11"/>
  <c r="D4" i="11"/>
  <c r="D9" i="10"/>
  <c r="D8" i="10"/>
  <c r="D6" i="10"/>
  <c r="D5" i="10"/>
  <c r="D4" i="10"/>
  <c r="D8" i="9"/>
  <c r="D7" i="9"/>
  <c r="D5" i="9"/>
  <c r="D4" i="9"/>
  <c r="D6" i="8"/>
  <c r="D5" i="8"/>
  <c r="D4" i="8"/>
  <c r="D3" i="8"/>
  <c r="D8" i="7"/>
  <c r="D7" i="7"/>
  <c r="D5" i="7"/>
  <c r="D4" i="7"/>
  <c r="D12" i="6"/>
  <c r="D11" i="6"/>
  <c r="D10" i="6"/>
  <c r="D9" i="6"/>
  <c r="D7" i="6"/>
  <c r="D6" i="6"/>
  <c r="D5" i="6"/>
  <c r="D4" i="6"/>
  <c r="D16" i="5"/>
  <c r="D15" i="5"/>
  <c r="D14" i="5"/>
  <c r="D13" i="5"/>
  <c r="D18" i="5"/>
  <c r="D17" i="5"/>
  <c r="D11" i="5"/>
  <c r="D10" i="5"/>
  <c r="D9" i="5"/>
  <c r="D8" i="5"/>
  <c r="D7" i="5"/>
  <c r="D6" i="5"/>
  <c r="D5" i="5"/>
  <c r="D4" i="5"/>
  <c r="D15" i="4"/>
  <c r="D14" i="4"/>
  <c r="D12" i="4"/>
  <c r="D10" i="4"/>
  <c r="D9" i="4"/>
  <c r="D8" i="4"/>
  <c r="D4" i="4"/>
  <c r="E3" i="2"/>
  <c r="D28" i="3"/>
  <c r="D27" i="3"/>
  <c r="D26" i="3"/>
  <c r="D25" i="3"/>
  <c r="D24" i="3"/>
  <c r="D22" i="3"/>
  <c r="D21" i="3"/>
  <c r="D20" i="3"/>
  <c r="D18" i="3"/>
  <c r="D17" i="3"/>
  <c r="D16" i="3"/>
  <c r="D14" i="3"/>
  <c r="D13" i="3"/>
  <c r="D11" i="3"/>
  <c r="D10" i="3"/>
  <c r="D9" i="3"/>
  <c r="D7" i="3"/>
  <c r="D6" i="3"/>
  <c r="D5" i="3"/>
  <c r="D4" i="3"/>
  <c r="I9" i="2"/>
  <c r="E9" i="2" s="1"/>
  <c r="I8" i="2"/>
  <c r="E8" i="2" s="1"/>
  <c r="I7" i="2"/>
  <c r="E7" i="2" s="1"/>
  <c r="I6" i="2"/>
  <c r="E6" i="2" s="1"/>
  <c r="I5" i="2"/>
  <c r="E5" i="2" s="1"/>
  <c r="E14" i="2"/>
  <c r="E13" i="2"/>
  <c r="E12" i="2"/>
  <c r="E11" i="2"/>
  <c r="D16" i="4" l="1"/>
  <c r="C6" i="1" s="1"/>
  <c r="D13" i="6"/>
  <c r="C8" i="1" s="1"/>
  <c r="D9" i="7"/>
  <c r="C9" i="1" s="1"/>
  <c r="D7" i="8"/>
  <c r="C10" i="1" s="1"/>
  <c r="D9" i="9"/>
  <c r="C11" i="1" s="1"/>
  <c r="D10" i="10"/>
  <c r="C12" i="1" s="1"/>
  <c r="D15" i="11"/>
  <c r="C13" i="1" s="1"/>
  <c r="D8" i="12"/>
  <c r="C14" i="1" s="1"/>
  <c r="D19" i="5"/>
  <c r="C7" i="1" s="1"/>
  <c r="D29" i="3"/>
  <c r="C5" i="1" s="1"/>
  <c r="E15" i="2"/>
  <c r="C4" i="1" s="1"/>
  <c r="C15" i="1" l="1"/>
</calcChain>
</file>

<file path=xl/sharedStrings.xml><?xml version="1.0" encoding="utf-8"?>
<sst xmlns="http://schemas.openxmlformats.org/spreadsheetml/2006/main" count="340" uniqueCount="221">
  <si>
    <t>Atividades de Ensino e Orientação</t>
  </si>
  <si>
    <t>Indicador</t>
  </si>
  <si>
    <t>Pontuação</t>
  </si>
  <si>
    <t>Limite</t>
  </si>
  <si>
    <t>Atividades de PD&amp;I</t>
  </si>
  <si>
    <t>por livro</t>
  </si>
  <si>
    <t>-</t>
  </si>
  <si>
    <t>por artigo</t>
  </si>
  <si>
    <t>por relatório</t>
  </si>
  <si>
    <t>por patente</t>
  </si>
  <si>
    <t>por registro</t>
  </si>
  <si>
    <t>por desenvolvimento</t>
  </si>
  <si>
    <t>por trabalho</t>
  </si>
  <si>
    <t>por transferência ou por licenciamento</t>
  </si>
  <si>
    <t>por mês de liderança</t>
  </si>
  <si>
    <t>por projeto aprovado em edital</t>
  </si>
  <si>
    <t>por projeto aprovado em edital interno</t>
  </si>
  <si>
    <t>por projeto aprovado em edital interno ou reconhecido</t>
  </si>
  <si>
    <t>por captação</t>
  </si>
  <si>
    <t>por mês de coordenação</t>
  </si>
  <si>
    <t>Atividades de Extensão</t>
  </si>
  <si>
    <t>por edital</t>
  </si>
  <si>
    <t>por ação</t>
  </si>
  <si>
    <t>por unidade curricular ou por disciplina</t>
  </si>
  <si>
    <t>por projeto</t>
  </si>
  <si>
    <t>por atividade concluída</t>
  </si>
  <si>
    <t>Participação em Bancas de Avaliação</t>
  </si>
  <si>
    <t>por concurso público</t>
  </si>
  <si>
    <t>por processo seletivo</t>
  </si>
  <si>
    <t>por banca</t>
  </si>
  <si>
    <t>por avaliação realizada</t>
  </si>
  <si>
    <t>Participação em Revistas Científicas</t>
  </si>
  <si>
    <t>por mês no cargo</t>
  </si>
  <si>
    <t>por mês na composição do conselho ou comitê técnico-científico</t>
  </si>
  <si>
    <t>por artigo revisado</t>
  </si>
  <si>
    <t>Participação em Comissões, Colegiados e Comitês</t>
  </si>
  <si>
    <t>por mês de participação</t>
  </si>
  <si>
    <t>por comissão concluída</t>
  </si>
  <si>
    <t>por processo concluído</t>
  </si>
  <si>
    <t>Participação em Comissão de Elaboração de Projeto Pedagógico de Novos Cursos</t>
  </si>
  <si>
    <t>Participação na Organização de Eventos</t>
  </si>
  <si>
    <t>por evento</t>
  </si>
  <si>
    <t>Exercício de Cargos de Direção e de Coordenação</t>
  </si>
  <si>
    <t>por mês de atuação</t>
  </si>
  <si>
    <t>Aperfeiçoamento</t>
  </si>
  <si>
    <t>por curso finalizado</t>
  </si>
  <si>
    <t>por pós-doutorado finalizado</t>
  </si>
  <si>
    <t>por hora</t>
  </si>
  <si>
    <t>por missão realizada</t>
  </si>
  <si>
    <t>por ano de atuação</t>
  </si>
  <si>
    <t>Representação</t>
  </si>
  <si>
    <t>Quantidade</t>
  </si>
  <si>
    <t>Total</t>
  </si>
  <si>
    <t>Unidade</t>
  </si>
  <si>
    <t>Mês</t>
  </si>
  <si>
    <t>Ponto</t>
  </si>
  <si>
    <t>Orientação</t>
  </si>
  <si>
    <t>Co-orientação</t>
  </si>
  <si>
    <t>Orientação ou co-orientação concluída</t>
  </si>
  <si>
    <t>Orientação concluída</t>
  </si>
  <si>
    <t>Pontos</t>
  </si>
  <si>
    <t>por capítulo de livro</t>
  </si>
  <si>
    <t>Pontuação da Dimensão 2</t>
  </si>
  <si>
    <t>Pontuação da Dimensão 1</t>
  </si>
  <si>
    <t>Pontuação da Dimensão 3</t>
  </si>
  <si>
    <t>Pontuação da Dimensão 4</t>
  </si>
  <si>
    <t>Pontuação da Dimensão 5</t>
  </si>
  <si>
    <t>Pontuação da Dimensão 6</t>
  </si>
  <si>
    <t>Pontuação da Dimensão 7</t>
  </si>
  <si>
    <t>Pontuação da Dimensão 8</t>
  </si>
  <si>
    <t>Pontuação da Dimensão 9</t>
  </si>
  <si>
    <t>Pontuação da Dimensão 10</t>
  </si>
  <si>
    <t>Pontuação da Dimensão 11</t>
  </si>
  <si>
    <t>Total de PONTOS</t>
  </si>
  <si>
    <t>Nome do candidato</t>
  </si>
  <si>
    <t>Campus</t>
  </si>
  <si>
    <t>SIAPE</t>
  </si>
  <si>
    <t>Avaliação - promoção à Classe Titular</t>
  </si>
  <si>
    <t>Doutorado</t>
  </si>
  <si>
    <t>Titulação</t>
  </si>
  <si>
    <t>Início do último Interstício</t>
  </si>
  <si>
    <t>Candidato a Titular?</t>
  </si>
  <si>
    <t>por edital/programa</t>
  </si>
  <si>
    <t>por PPC aprovado</t>
  </si>
  <si>
    <t>1.1 Exercício de Magistério na Carreira do EBTT</t>
  </si>
  <si>
    <t>1.2 Trabalhos de Conclusão de Curso</t>
  </si>
  <si>
    <t>1.2.1 Curso técnico</t>
  </si>
  <si>
    <t>1.2.2 Curso de graduação</t>
  </si>
  <si>
    <t>1.2.3 Curso de especialização</t>
  </si>
  <si>
    <t>1.2.4 Dissertação de Mestrado</t>
  </si>
  <si>
    <t>1.2.5 Tese de Doutorado</t>
  </si>
  <si>
    <t>1.3 Orientação de bolsista</t>
  </si>
  <si>
    <t>1.3.1 Monitoria de unidade curricular</t>
  </si>
  <si>
    <t>1.3.2 Pesquisa</t>
  </si>
  <si>
    <t>1.3.3 Extensão</t>
  </si>
  <si>
    <t>1.4 Orientação ou supervisão de estágio curricular obrigatório ou não</t>
  </si>
  <si>
    <t>2.1  Publicações de livros com ISBN na área de atuação do professor</t>
  </si>
  <si>
    <t>2.1.1 Livro</t>
  </si>
  <si>
    <t>2.1.2 Autor de capítulo(s) de livro</t>
  </si>
  <si>
    <t>2.1.3 Tradutor de livro</t>
  </si>
  <si>
    <t>2.1.4 Revisor de livro</t>
  </si>
  <si>
    <t>2.2 Publicação de artigo técnico na área de atuação do professor</t>
  </si>
  <si>
    <t>2.2.1 Artigo em revista indexada</t>
  </si>
  <si>
    <t>2.2.2 Artigo em revista não indexada</t>
  </si>
  <si>
    <t>2.2.3 Relatório interno de pesquisa</t>
  </si>
  <si>
    <t>2.3 Apresentação/publicação de trabalho de pesquisa em eventos</t>
  </si>
  <si>
    <t>2.3.1 Abrangência internacional</t>
  </si>
  <si>
    <t>2.3.2 Abrangência nacional</t>
  </si>
  <si>
    <t>2.4  Propriedade intelectual</t>
  </si>
  <si>
    <t>2.4.1 Patente nacional ou internacional</t>
  </si>
  <si>
    <t>2.4.2 Registro oficial de software nacional ou internacional</t>
  </si>
  <si>
    <t>2.4.3 Desenvolvimento de produtos, protótipos, softwares ou processos não patenteados, não registrados e similares</t>
  </si>
  <si>
    <t>2.5 Trabalhos técnicos, consultorias e transferências de tecnologia</t>
  </si>
  <si>
    <t>2.5.1 Trabalho técnico ou consultoria</t>
  </si>
  <si>
    <t>2.5.2 Transferência de tecnologia ou licenciamento</t>
  </si>
  <si>
    <t>2.6 Liderança de grupo de pesquisa</t>
  </si>
  <si>
    <t>2.7 Participação em projeto de PD&amp;I</t>
  </si>
  <si>
    <t>2.7.1 Coordenação de projeto em parceria com outras instituições</t>
  </si>
  <si>
    <t>2.7.2 Coordenação de projeto interno ao IFSul</t>
  </si>
  <si>
    <t>2.7.3 Membro de projeto reconhecido pelo IFSul</t>
  </si>
  <si>
    <t>2.7.4 Captação de recursos com instituições parceiras reconhecidas pelo IFSul</t>
  </si>
  <si>
    <t>2.8 Coordenação de núcleo de inovação tecnológica</t>
  </si>
  <si>
    <t>3.1 Coordenação de atividades de extensão</t>
  </si>
  <si>
    <t>3.1.1 Projeto de extensão contemplado em edital externo</t>
  </si>
  <si>
    <t>3.1.2 Programa de extensão contemplado em edital externo</t>
  </si>
  <si>
    <t>3.1.3 Projeto de extensão chancelado pelo IFSul</t>
  </si>
  <si>
    <t>3.1.4 Programa de extensão chancelado pelo IFSul</t>
  </si>
  <si>
    <t>3.1.5 Coordenação de curso de extensão</t>
  </si>
  <si>
    <t>3.1.6 Coordenação de ação de extensão</t>
  </si>
  <si>
    <t>3.1.7 Relatório de extensão</t>
  </si>
  <si>
    <t>3.2 Participação em atividades de extensão</t>
  </si>
  <si>
    <t>3.2.1 Ministrante de unidade curricular ou disciplina de curso de extensão</t>
  </si>
  <si>
    <t>3.2.2 Membro de projeto de extensão (exceto coordenador)</t>
  </si>
  <si>
    <t>3.2.3 Membro de programa de extensão (exceto coordenador)</t>
  </si>
  <si>
    <t>3.3 Trabalho técnico ou consultoria</t>
  </si>
  <si>
    <t>4.1 Concurso público no âmbito da Carreira de Magistério do EBTT</t>
  </si>
  <si>
    <t>4.1.1 Membro efetivo de banca de concurso público</t>
  </si>
  <si>
    <t>4.1.2 Membro efetivo de banca de processo seletivo para professor substituto/temporário</t>
  </si>
  <si>
    <t>4.1.3 Membro efetivo de banca de processo seletivo para remoção/redistribuição no âmbito do IFSul</t>
  </si>
  <si>
    <t>4.1.4 Elaboração de prova escrita de concurso público</t>
  </si>
  <si>
    <t>4.1.5 Correção de prova escrita não objetiva de concurso público</t>
  </si>
  <si>
    <t>4.1.6 Membro efetivo de banca de defesa de tese inédita para acesso à Classe de Professor Titular</t>
  </si>
  <si>
    <t>4.1.7 Membro efetivo de banca de avaliação de Memorial Descritivo para acesso à Classe de Professor Titular</t>
  </si>
  <si>
    <t>4.1.8 Membro efetivo de banca de avaliação de Memorial Descritivo para Reconhecimento de Saberes e Competências (RSC)</t>
  </si>
  <si>
    <t>4.2 Bancas de avaliação de trabalhos acadêmicos</t>
  </si>
  <si>
    <t>4.2.1 Membro efetivo de banca de defesa de TCC de curso de graduação</t>
  </si>
  <si>
    <t>4.2.2 Membro efetivo de banca de defesa de TCC ou monografia de curso de especialização</t>
  </si>
  <si>
    <t>4.2.3 Membro efetivo de banca de defesa de dissertação de curso de mestrado</t>
  </si>
  <si>
    <t>4.2.4 Membro efetivo de banca de defesa de qualificação de curso de mestrado</t>
  </si>
  <si>
    <t>4.2.5 Membro efetivo de banca de defesa de tese ou de qualificação de curso de doutorado</t>
  </si>
  <si>
    <t>4.3 Participação em comissões de avaliação institucionais ou de curso no âmbito do SINAES</t>
  </si>
  <si>
    <t>4 Participação em Bancas de Avaliação</t>
  </si>
  <si>
    <t>3 Atividades de Extensão</t>
  </si>
  <si>
    <t>2 Atividades de PD&amp;I</t>
  </si>
  <si>
    <t>1 Atividades de Ensino e Orientação</t>
  </si>
  <si>
    <t>5 Participação em Revistas Científicas</t>
  </si>
  <si>
    <t>5.1 Revistas indexadas</t>
  </si>
  <si>
    <t>5.1.1 Editor</t>
  </si>
  <si>
    <t>5.1.2 Participação em conselho ou comitê técnico-científico</t>
  </si>
  <si>
    <t>5.1.3 Revisor técnico-científico</t>
  </si>
  <si>
    <t>5.1.4 Revisor gramatical e ortográfico</t>
  </si>
  <si>
    <t>5.2 Revistas não indexadas</t>
  </si>
  <si>
    <t>5.2.1 Editor</t>
  </si>
  <si>
    <t>5.2.2 Participação em conselho ou comitê técnico-científico</t>
  </si>
  <si>
    <t>5.2.3 Revisor técnico-científico</t>
  </si>
  <si>
    <t>5.2.4 Revisor gramatical e ortográfico</t>
  </si>
  <si>
    <t>6 Participação em Comissões, Colegiados e Comitês</t>
  </si>
  <si>
    <t>6.1 Comissão, Colegiado ou Comitê permanente</t>
  </si>
  <si>
    <t xml:space="preserve">6.1.1 Membro </t>
  </si>
  <si>
    <t>6.1.2 Membro do núcleo docente estruturante de curso de graduação (NDE)</t>
  </si>
  <si>
    <t>6.2 Comissão transitória</t>
  </si>
  <si>
    <t>6.2.1 Membro</t>
  </si>
  <si>
    <t>6.2.2 Membro em PAD, sindicância ou processo ético</t>
  </si>
  <si>
    <t>7 Participação em Comissão de Elaboração de Projeto Pedagógico de Novos Cursos</t>
  </si>
  <si>
    <t>7.1 Elaboração de PPC de novos cursos de especialização, mestrado ou doutorado</t>
  </si>
  <si>
    <t>7.2 Elaboração de PPC de novos cursos de graduação</t>
  </si>
  <si>
    <t>7.3 Elaboração de PPC de novos cursos técnicos</t>
  </si>
  <si>
    <t>7.4 Elaboração de PPC de novos cursos FIC</t>
  </si>
  <si>
    <t>8 Participação na Organização de Eventos</t>
  </si>
  <si>
    <t>8.1 Organização de congressos, simpósios, workshops, seminários e mostras</t>
  </si>
  <si>
    <t>8.1.1 Organização de congressos e simpósios</t>
  </si>
  <si>
    <t>8.1.2 Organização de workshops, seminários e mostras</t>
  </si>
  <si>
    <t>8.2 Organização de conferências, palestras, concursos e competições</t>
  </si>
  <si>
    <t>8.2.1 Organização de conferências e palestras</t>
  </si>
  <si>
    <t>8.2.2 Orientação ou preparação de discente para a participação em concursos e/ou competições</t>
  </si>
  <si>
    <t>9 Exercício de Cargos de Direção e de Coordenação</t>
  </si>
  <si>
    <t>9.1 Cargos de direção</t>
  </si>
  <si>
    <t>9.1.1 Cargo de reitor</t>
  </si>
  <si>
    <t>9.1.2 Cargo de diretor de câmpus, pró-reitor e demais cargos com atribuição de CD-2</t>
  </si>
  <si>
    <t>9.1.3 Cargo de diretor de ensino, diretor de pesquisa e extensão e demais cargos com atribuição de CD-3, Chefe de departamento e demais cargos com atribuição de CD-4</t>
  </si>
  <si>
    <t>9.2 Funções gratificadas e cargos de coordenação</t>
  </si>
  <si>
    <t>9.2.1 Cargo de coordenador de curso, assessor de direção e demais cargos com atribuição de FG-1</t>
  </si>
  <si>
    <t>9.2.2 Cargo de chefe/responsável por laboratório, assessor de área e demais FG’s</t>
  </si>
  <si>
    <t>10 Aperfeiçoamento</t>
  </si>
  <si>
    <t>10.1 Cursos de qualificação na área de atuação</t>
  </si>
  <si>
    <t>10.1.1 Curso adicional de graduação</t>
  </si>
  <si>
    <t>10.1.2 Curso de aperfeiçoamento (carga horária mínima de 180 horas)</t>
  </si>
  <si>
    <t>10.1.3 Curso de especialização (carga horária mínima de 360 horas)</t>
  </si>
  <si>
    <t>10.1.4 Curso de mestrado</t>
  </si>
  <si>
    <t>10.1.5 Curso adicional de doutorado</t>
  </si>
  <si>
    <t>10.2 Atividades de aperfeiçoamento na área de atuação</t>
  </si>
  <si>
    <t>10.2.1 Pós-doutorado</t>
  </si>
  <si>
    <t>10.2.2 Cursos de curta duração, workshops,  congressos, seminários, mostras, jornadas, treinamentos e estágios</t>
  </si>
  <si>
    <t>10.2.3 Missão de trabalho realizada no país</t>
  </si>
  <si>
    <t>10.2.4 Missão de trabalho realizada fora do país</t>
  </si>
  <si>
    <t>10.3 Experiência profissional relacionada à área de atuação e não concomitante com a Carreira de Magistério do EBTT</t>
  </si>
  <si>
    <t>11 Representação</t>
  </si>
  <si>
    <t>1.1 Conselhos e colegiados sistêmicos</t>
  </si>
  <si>
    <t>1.1.1 Membro titular ou suplente do Conselho Superior do IFSul</t>
  </si>
  <si>
    <t>1.1.2 Membro titular em câmaras, aprovadas pelo Conselho Superior do IFSul</t>
  </si>
  <si>
    <t>1.2 Membro titular ou suplente do Colegiado de câmpus</t>
  </si>
  <si>
    <t>1.3 Sindical</t>
  </si>
  <si>
    <t xml:space="preserve">Posicionamento </t>
  </si>
  <si>
    <t>(Classe e nível)</t>
  </si>
  <si>
    <t>Fim do último interstício</t>
  </si>
  <si>
    <t>(dd/mm/aaa)</t>
  </si>
  <si>
    <t>(número)</t>
  </si>
  <si>
    <t>(Sim)</t>
  </si>
  <si>
    <t>(Não)</t>
  </si>
  <si>
    <t xml:space="preserve">       Dimensão</t>
  </si>
  <si>
    <t>Obs.: Insira os valores no campo quantidade (observe a descrição no campo unidade)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</si>
</sst>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FF00"/>
      <name val="Times New Roman"/>
      <family val="1"/>
    </font>
    <font>
      <sz val="10"/>
      <color rgb="FFFFFF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color rgb="FFFFFF00"/>
      <name val="Calibri"/>
      <family val="2"/>
      <scheme val="minor"/>
    </font>
    <font>
      <sz val="12"/>
      <color rgb="FFFFFF00"/>
      <name val="Times New Roman"/>
      <family val="1"/>
    </font>
    <font>
      <b/>
      <sz val="10"/>
      <color theme="9"/>
      <name val="Times New Roman"/>
      <family val="1"/>
    </font>
    <font>
      <sz val="10"/>
      <color theme="9"/>
      <name val="Times New Roman"/>
      <family val="1"/>
    </font>
    <font>
      <sz val="10"/>
      <color theme="9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12"/>
      <color theme="9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0"/>
      <color rgb="FFFFFF0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b/>
      <sz val="10"/>
      <color theme="9" tint="0.59999389629810485"/>
      <name val="Times New Roman"/>
      <family val="1"/>
    </font>
    <font>
      <sz val="12"/>
      <color rgb="FF92D050"/>
      <name val="Times New Roman"/>
      <family val="1"/>
    </font>
    <font>
      <b/>
      <sz val="10"/>
      <color theme="9" tint="-0.499984740745262"/>
      <name val="Times New Roman"/>
      <family val="1"/>
    </font>
    <font>
      <sz val="12"/>
      <color theme="9" tint="-0.499984740745262"/>
      <name val="Times New Roman"/>
      <family val="1"/>
    </font>
    <font>
      <sz val="10"/>
      <color theme="9" tint="-0.499984740745262"/>
      <name val="Times New Roman"/>
      <family val="1"/>
    </font>
    <font>
      <sz val="11"/>
      <color theme="1"/>
      <name val="Times New Roman"/>
      <family val="1"/>
    </font>
    <font>
      <b/>
      <sz val="11"/>
      <color theme="9" tint="0.59999389629810485"/>
      <name val="Times New Roman"/>
      <family val="1"/>
    </font>
    <font>
      <sz val="10"/>
      <color theme="0" tint="-0.249977111117893"/>
      <name val="Times New Roman"/>
      <family val="1"/>
    </font>
    <font>
      <sz val="8"/>
      <color rgb="FFFFFF00"/>
      <name val="Times New Roman"/>
      <family val="1"/>
    </font>
    <font>
      <sz val="24"/>
      <color rgb="FFFFFF00"/>
      <name val="Times New Roman"/>
      <family val="1"/>
    </font>
    <font>
      <sz val="10"/>
      <color theme="5" tint="-0.249977111117893"/>
      <name val="Times New Roman"/>
      <family val="1"/>
    </font>
    <font>
      <sz val="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2" fontId="15" fillId="6" borderId="1" xfId="0" applyNumberFormat="1" applyFont="1" applyFill="1" applyBorder="1" applyAlignment="1">
      <alignment vertical="top" wrapText="1"/>
    </xf>
    <xf numFmtId="2" fontId="1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6" borderId="1" xfId="0" applyFont="1" applyFill="1" applyBorder="1" applyAlignment="1">
      <alignment vertical="top" wrapText="1"/>
    </xf>
    <xf numFmtId="2" fontId="20" fillId="6" borderId="1" xfId="0" applyNumberFormat="1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5" fillId="6" borderId="1" xfId="0" applyFont="1" applyFill="1" applyBorder="1" applyAlignment="1">
      <alignment vertical="center" wrapText="1"/>
    </xf>
    <xf numFmtId="2" fontId="15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4" fillId="3" borderId="1" xfId="0" applyFont="1" applyFill="1" applyBorder="1"/>
    <xf numFmtId="0" fontId="15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2" fontId="20" fillId="3" borderId="1" xfId="0" applyNumberFormat="1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28" fillId="3" borderId="1" xfId="0" applyFont="1" applyFill="1" applyBorder="1" applyAlignment="1">
      <alignment vertical="top" wrapText="1"/>
    </xf>
    <xf numFmtId="2" fontId="29" fillId="0" borderId="1" xfId="0" applyNumberFormat="1" applyFont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vertical="top" wrapText="1"/>
    </xf>
    <xf numFmtId="2" fontId="31" fillId="0" borderId="1" xfId="0" applyNumberFormat="1" applyFont="1" applyBorder="1" applyAlignment="1">
      <alignment horizontal="center" vertical="center" wrapText="1"/>
    </xf>
    <xf numFmtId="0" fontId="32" fillId="4" borderId="0" xfId="0" applyFont="1" applyFill="1" applyProtection="1"/>
    <xf numFmtId="0" fontId="32" fillId="0" borderId="0" xfId="0" applyFont="1" applyProtection="1"/>
    <xf numFmtId="0" fontId="26" fillId="4" borderId="0" xfId="0" applyFont="1" applyFill="1" applyProtection="1"/>
    <xf numFmtId="0" fontId="33" fillId="4" borderId="28" xfId="0" applyFont="1" applyFill="1" applyBorder="1" applyAlignment="1" applyProtection="1">
      <alignment horizontal="right"/>
    </xf>
    <xf numFmtId="0" fontId="27" fillId="4" borderId="32" xfId="0" applyFont="1" applyFill="1" applyBorder="1" applyAlignment="1" applyProtection="1">
      <alignment horizontal="right" vertical="center" wrapText="1"/>
    </xf>
    <xf numFmtId="0" fontId="27" fillId="4" borderId="0" xfId="0" applyFont="1" applyFill="1" applyBorder="1" applyAlignment="1" applyProtection="1">
      <alignment horizontal="left" vertical="center" wrapText="1"/>
    </xf>
    <xf numFmtId="2" fontId="27" fillId="4" borderId="33" xfId="0" applyNumberFormat="1" applyFont="1" applyFill="1" applyBorder="1" applyAlignment="1" applyProtection="1">
      <alignment horizontal="right" vertical="top" wrapText="1"/>
    </xf>
    <xf numFmtId="0" fontId="2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vertical="top" wrapText="1"/>
    </xf>
    <xf numFmtId="0" fontId="32" fillId="4" borderId="29" xfId="0" applyFont="1" applyFill="1" applyBorder="1" applyProtection="1"/>
    <xf numFmtId="0" fontId="23" fillId="4" borderId="30" xfId="0" applyFont="1" applyFill="1" applyBorder="1" applyAlignment="1" applyProtection="1">
      <alignment horizontal="left" vertical="center" wrapText="1"/>
    </xf>
    <xf numFmtId="2" fontId="23" fillId="4" borderId="31" xfId="0" applyNumberFormat="1" applyFont="1" applyFill="1" applyBorder="1" applyAlignment="1" applyProtection="1">
      <alignment horizontal="right" vertical="top" wrapText="1"/>
    </xf>
    <xf numFmtId="0" fontId="26" fillId="0" borderId="0" xfId="0" applyFont="1" applyProtection="1"/>
    <xf numFmtId="0" fontId="26" fillId="4" borderId="0" xfId="0" applyFont="1" applyFill="1" applyAlignment="1" applyProtection="1"/>
    <xf numFmtId="2" fontId="15" fillId="3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2" fillId="4" borderId="0" xfId="0" applyFont="1" applyFill="1" applyAlignment="1" applyProtection="1"/>
    <xf numFmtId="0" fontId="34" fillId="4" borderId="0" xfId="0" applyFont="1" applyFill="1" applyAlignment="1" applyProtection="1"/>
    <xf numFmtId="0" fontId="34" fillId="4" borderId="0" xfId="0" applyFont="1" applyFill="1" applyBorder="1" applyAlignment="1" applyProtection="1">
      <alignment horizontal="left"/>
    </xf>
    <xf numFmtId="0" fontId="34" fillId="4" borderId="0" xfId="0" applyFont="1" applyFill="1" applyBorder="1" applyAlignment="1" applyProtection="1"/>
    <xf numFmtId="0" fontId="34" fillId="4" borderId="30" xfId="0" applyFont="1" applyFill="1" applyBorder="1" applyAlignment="1" applyProtection="1">
      <alignment horizontal="left"/>
    </xf>
    <xf numFmtId="0" fontId="35" fillId="4" borderId="0" xfId="0" applyFont="1" applyFill="1" applyBorder="1" applyAlignment="1" applyProtection="1">
      <alignment horizontal="center" vertical="top"/>
    </xf>
    <xf numFmtId="0" fontId="32" fillId="5" borderId="0" xfId="0" applyFont="1" applyFill="1" applyProtection="1"/>
    <xf numFmtId="0" fontId="2" fillId="5" borderId="0" xfId="0" applyFont="1" applyFill="1" applyBorder="1" applyAlignment="1" applyProtection="1">
      <alignment vertical="top" wrapText="1"/>
    </xf>
    <xf numFmtId="0" fontId="3" fillId="5" borderId="0" xfId="0" applyFont="1" applyFill="1" applyBorder="1" applyAlignment="1" applyProtection="1">
      <alignment vertical="top" wrapText="1"/>
    </xf>
    <xf numFmtId="0" fontId="21" fillId="7" borderId="34" xfId="0" applyFont="1" applyFill="1" applyBorder="1" applyAlignment="1" applyProtection="1">
      <alignment horizontal="center" vertical="top"/>
      <protection locked="0"/>
    </xf>
    <xf numFmtId="0" fontId="21" fillId="7" borderId="34" xfId="0" applyFont="1" applyFill="1" applyBorder="1" applyAlignment="1" applyProtection="1">
      <alignment horizontal="center" vertical="center"/>
      <protection locked="0"/>
    </xf>
    <xf numFmtId="0" fontId="37" fillId="8" borderId="1" xfId="0" applyFont="1" applyFill="1" applyBorder="1" applyAlignment="1" applyProtection="1">
      <alignment horizontal="center" vertical="center" wrapText="1"/>
      <protection locked="0"/>
    </xf>
    <xf numFmtId="0" fontId="37" fillId="8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4" fillId="0" borderId="1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top" wrapText="1"/>
    </xf>
    <xf numFmtId="0" fontId="7" fillId="3" borderId="17" xfId="0" applyFont="1" applyFill="1" applyBorder="1" applyAlignment="1" applyProtection="1">
      <alignment horizontal="center" vertical="top" wrapText="1"/>
    </xf>
    <xf numFmtId="0" fontId="7" fillId="3" borderId="18" xfId="0" applyFont="1" applyFill="1" applyBorder="1" applyAlignment="1" applyProtection="1">
      <alignment horizontal="center" vertical="center" wrapText="1"/>
    </xf>
    <xf numFmtId="2" fontId="17" fillId="3" borderId="19" xfId="0" applyNumberFormat="1" applyFont="1" applyFill="1" applyBorder="1" applyAlignment="1" applyProtection="1">
      <alignment horizontal="center" vertical="center" wrapText="1"/>
    </xf>
    <xf numFmtId="2" fontId="17" fillId="3" borderId="11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center" vertical="center" wrapText="1"/>
    </xf>
    <xf numFmtId="2" fontId="17" fillId="0" borderId="15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 wrapText="1"/>
    </xf>
    <xf numFmtId="2" fontId="17" fillId="0" borderId="9" xfId="0" applyNumberFormat="1" applyFont="1" applyBorder="1" applyAlignment="1" applyProtection="1">
      <alignment horizontal="center" vertical="center" wrapText="1"/>
    </xf>
    <xf numFmtId="2" fontId="17" fillId="0" borderId="1" xfId="0" applyNumberFormat="1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top" wrapText="1"/>
    </xf>
    <xf numFmtId="0" fontId="8" fillId="3" borderId="0" xfId="0" applyFont="1" applyFill="1" applyProtection="1"/>
    <xf numFmtId="0" fontId="18" fillId="3" borderId="0" xfId="0" applyFont="1" applyFill="1" applyProtection="1"/>
    <xf numFmtId="0" fontId="5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8" fillId="0" borderId="0" xfId="0" applyFont="1" applyProtection="1"/>
    <xf numFmtId="0" fontId="37" fillId="8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vertical="center" wrapText="1" readingOrder="1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vertical="top" wrapText="1"/>
    </xf>
    <xf numFmtId="0" fontId="17" fillId="6" borderId="1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 wrapText="1" readingOrder="1"/>
    </xf>
    <xf numFmtId="0" fontId="5" fillId="0" borderId="1" xfId="0" applyFont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2" fontId="17" fillId="6" borderId="1" xfId="0" applyNumberFormat="1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horizontal="center" vertical="center"/>
    </xf>
    <xf numFmtId="0" fontId="39" fillId="8" borderId="1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>
      <alignment horizontal="left" vertical="center" wrapText="1"/>
    </xf>
    <xf numFmtId="0" fontId="39" fillId="8" borderId="1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 wrapText="1"/>
    </xf>
    <xf numFmtId="0" fontId="39" fillId="8" borderId="1" xfId="0" applyFont="1" applyFill="1" applyBorder="1" applyAlignment="1" applyProtection="1">
      <alignment horizontal="center"/>
      <protection locked="0"/>
    </xf>
    <xf numFmtId="0" fontId="39" fillId="8" borderId="12" xfId="0" applyFont="1" applyFill="1" applyBorder="1" applyAlignment="1" applyProtection="1">
      <alignment horizontal="center"/>
      <protection locked="0"/>
    </xf>
    <xf numFmtId="0" fontId="37" fillId="8" borderId="12" xfId="0" applyFont="1" applyFill="1" applyBorder="1" applyAlignment="1" applyProtection="1">
      <alignment horizontal="center" vertical="center" wrapText="1"/>
      <protection locked="0"/>
    </xf>
    <xf numFmtId="1" fontId="37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37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35" xfId="0" applyFont="1" applyFill="1" applyBorder="1" applyAlignment="1">
      <alignment horizontal="left" vertical="center"/>
    </xf>
    <xf numFmtId="0" fontId="1" fillId="5" borderId="24" xfId="0" applyFont="1" applyFill="1" applyBorder="1"/>
    <xf numFmtId="2" fontId="25" fillId="5" borderId="36" xfId="0" applyNumberFormat="1" applyFont="1" applyFill="1" applyBorder="1" applyAlignment="1">
      <alignment horizontal="center" vertical="center" wrapText="1"/>
    </xf>
    <xf numFmtId="0" fontId="1" fillId="5" borderId="25" xfId="0" applyFont="1" applyFill="1" applyBorder="1"/>
    <xf numFmtId="0" fontId="0" fillId="5" borderId="37" xfId="0" applyFill="1" applyBorder="1"/>
    <xf numFmtId="2" fontId="25" fillId="5" borderId="37" xfId="0" applyNumberFormat="1" applyFont="1" applyFill="1" applyBorder="1" applyAlignment="1">
      <alignment horizontal="center" vertical="center" wrapText="1"/>
    </xf>
    <xf numFmtId="0" fontId="0" fillId="5" borderId="38" xfId="0" applyFill="1" applyBorder="1"/>
    <xf numFmtId="0" fontId="17" fillId="0" borderId="12" xfId="0" applyFont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left" vertical="center"/>
    </xf>
    <xf numFmtId="0" fontId="12" fillId="5" borderId="39" xfId="0" applyFont="1" applyFill="1" applyBorder="1" applyAlignment="1">
      <alignment horizontal="left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left" vertical="center"/>
    </xf>
    <xf numFmtId="2" fontId="31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2" fontId="12" fillId="5" borderId="39" xfId="0" applyNumberFormat="1" applyFont="1" applyFill="1" applyBorder="1" applyAlignment="1">
      <alignment horizontal="center" vertical="center"/>
    </xf>
    <xf numFmtId="2" fontId="1" fillId="5" borderId="24" xfId="0" applyNumberFormat="1" applyFont="1" applyFill="1" applyBorder="1" applyAlignment="1">
      <alignment horizontal="center"/>
    </xf>
    <xf numFmtId="0" fontId="24" fillId="5" borderId="24" xfId="0" applyFont="1" applyFill="1" applyBorder="1" applyAlignment="1">
      <alignment vertical="center"/>
    </xf>
    <xf numFmtId="2" fontId="24" fillId="5" borderId="25" xfId="0" applyNumberFormat="1" applyFont="1" applyFill="1" applyBorder="1" applyAlignment="1">
      <alignment vertical="center"/>
    </xf>
    <xf numFmtId="0" fontId="7" fillId="6" borderId="12" xfId="0" applyFont="1" applyFill="1" applyBorder="1" applyAlignment="1">
      <alignment vertical="center" wrapText="1"/>
    </xf>
    <xf numFmtId="0" fontId="12" fillId="5" borderId="23" xfId="0" applyFont="1" applyFill="1" applyBorder="1" applyAlignment="1"/>
    <xf numFmtId="0" fontId="12" fillId="5" borderId="39" xfId="0" applyFont="1" applyFill="1" applyBorder="1" applyAlignment="1">
      <alignment horizontal="left"/>
    </xf>
    <xf numFmtId="2" fontId="12" fillId="5" borderId="39" xfId="0" applyNumberFormat="1" applyFont="1" applyFill="1" applyBorder="1" applyAlignment="1">
      <alignment horizontal="center"/>
    </xf>
    <xf numFmtId="0" fontId="19" fillId="5" borderId="38" xfId="0" applyFont="1" applyFill="1" applyBorder="1" applyAlignment="1">
      <alignment horizontal="center"/>
    </xf>
    <xf numFmtId="0" fontId="7" fillId="6" borderId="12" xfId="0" applyFont="1" applyFill="1" applyBorder="1" applyAlignment="1" applyProtection="1">
      <alignment vertical="center" wrapText="1" readingOrder="1"/>
    </xf>
    <xf numFmtId="0" fontId="37" fillId="8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</xf>
    <xf numFmtId="2" fontId="17" fillId="0" borderId="12" xfId="0" applyNumberFormat="1" applyFont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readingOrder="1"/>
    </xf>
    <xf numFmtId="0" fontId="12" fillId="5" borderId="39" xfId="0" applyFont="1" applyFill="1" applyBorder="1" applyAlignment="1" applyProtection="1">
      <alignment horizontal="left"/>
    </xf>
    <xf numFmtId="0" fontId="12" fillId="5" borderId="39" xfId="0" applyFont="1" applyFill="1" applyBorder="1" applyAlignment="1" applyProtection="1">
      <alignment horizontal="center"/>
    </xf>
    <xf numFmtId="0" fontId="19" fillId="5" borderId="38" xfId="0" applyFont="1" applyFill="1" applyBorder="1" applyAlignment="1" applyProtection="1">
      <alignment horizontal="left"/>
    </xf>
    <xf numFmtId="0" fontId="12" fillId="5" borderId="23" xfId="0" applyFont="1" applyFill="1" applyBorder="1" applyAlignment="1" applyProtection="1">
      <alignment horizontal="left"/>
    </xf>
    <xf numFmtId="0" fontId="11" fillId="5" borderId="24" xfId="0" applyFont="1" applyFill="1" applyBorder="1" applyAlignment="1" applyProtection="1">
      <alignment horizontal="left"/>
    </xf>
    <xf numFmtId="0" fontId="12" fillId="5" borderId="37" xfId="0" applyFont="1" applyFill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35" fillId="4" borderId="26" xfId="0" applyFont="1" applyFill="1" applyBorder="1" applyAlignment="1" applyProtection="1">
      <alignment horizontal="center" vertical="top"/>
    </xf>
    <xf numFmtId="0" fontId="36" fillId="4" borderId="0" xfId="0" applyFont="1" applyFill="1" applyAlignment="1" applyProtection="1">
      <alignment horizontal="center"/>
    </xf>
    <xf numFmtId="14" fontId="26" fillId="7" borderId="23" xfId="0" applyNumberFormat="1" applyFont="1" applyFill="1" applyBorder="1" applyAlignment="1" applyProtection="1">
      <alignment horizontal="center"/>
      <protection locked="0"/>
    </xf>
    <xf numFmtId="14" fontId="26" fillId="7" borderId="24" xfId="0" applyNumberFormat="1" applyFont="1" applyFill="1" applyBorder="1" applyAlignment="1" applyProtection="1">
      <alignment horizontal="center"/>
      <protection locked="0"/>
    </xf>
    <xf numFmtId="14" fontId="26" fillId="7" borderId="25" xfId="0" applyNumberFormat="1" applyFont="1" applyFill="1" applyBorder="1" applyAlignment="1" applyProtection="1">
      <alignment horizontal="center"/>
      <protection locked="0"/>
    </xf>
    <xf numFmtId="0" fontId="26" fillId="7" borderId="23" xfId="0" applyFont="1" applyFill="1" applyBorder="1" applyAlignment="1" applyProtection="1">
      <alignment horizontal="center"/>
    </xf>
    <xf numFmtId="0" fontId="26" fillId="7" borderId="24" xfId="0" applyFont="1" applyFill="1" applyBorder="1" applyAlignment="1" applyProtection="1">
      <alignment horizontal="center"/>
    </xf>
    <xf numFmtId="0" fontId="26" fillId="7" borderId="25" xfId="0" applyFont="1" applyFill="1" applyBorder="1" applyAlignment="1" applyProtection="1">
      <alignment horizontal="center"/>
    </xf>
    <xf numFmtId="0" fontId="34" fillId="4" borderId="30" xfId="0" applyFont="1" applyFill="1" applyBorder="1" applyAlignment="1" applyProtection="1">
      <alignment horizontal="center" vertical="top"/>
    </xf>
    <xf numFmtId="0" fontId="2" fillId="7" borderId="23" xfId="0" applyFont="1" applyFill="1" applyBorder="1" applyAlignment="1" applyProtection="1">
      <alignment horizontal="center" vertical="top"/>
      <protection locked="0"/>
    </xf>
    <xf numFmtId="0" fontId="2" fillId="7" borderId="24" xfId="0" applyFont="1" applyFill="1" applyBorder="1" applyAlignment="1" applyProtection="1">
      <alignment horizontal="center" vertical="top"/>
      <protection locked="0"/>
    </xf>
    <xf numFmtId="0" fontId="2" fillId="7" borderId="25" xfId="0" applyFont="1" applyFill="1" applyBorder="1" applyAlignment="1" applyProtection="1">
      <alignment horizontal="center" vertical="top"/>
      <protection locked="0"/>
    </xf>
    <xf numFmtId="1" fontId="21" fillId="7" borderId="23" xfId="0" applyNumberFormat="1" applyFont="1" applyFill="1" applyBorder="1" applyAlignment="1" applyProtection="1">
      <alignment horizontal="center" vertical="top"/>
      <protection locked="0"/>
    </xf>
    <xf numFmtId="1" fontId="21" fillId="7" borderId="24" xfId="0" applyNumberFormat="1" applyFont="1" applyFill="1" applyBorder="1" applyAlignment="1" applyProtection="1">
      <alignment horizontal="center" vertical="top"/>
      <protection locked="0"/>
    </xf>
    <xf numFmtId="1" fontId="21" fillId="7" borderId="25" xfId="0" applyNumberFormat="1" applyFont="1" applyFill="1" applyBorder="1" applyAlignment="1" applyProtection="1">
      <alignment horizontal="center" vertical="top"/>
      <protection locked="0"/>
    </xf>
    <xf numFmtId="0" fontId="21" fillId="7" borderId="23" xfId="0" applyFont="1" applyFill="1" applyBorder="1" applyAlignment="1" applyProtection="1">
      <alignment horizontal="center" vertical="top"/>
      <protection locked="0"/>
    </xf>
    <xf numFmtId="0" fontId="21" fillId="7" borderId="24" xfId="0" applyFont="1" applyFill="1" applyBorder="1" applyAlignment="1" applyProtection="1">
      <alignment horizontal="center" vertical="top"/>
      <protection locked="0"/>
    </xf>
    <xf numFmtId="0" fontId="21" fillId="7" borderId="25" xfId="0" applyFont="1" applyFill="1" applyBorder="1" applyAlignment="1" applyProtection="1">
      <alignment horizontal="center" vertical="top"/>
      <protection locked="0"/>
    </xf>
    <xf numFmtId="0" fontId="33" fillId="4" borderId="27" xfId="0" applyFont="1" applyFill="1" applyBorder="1" applyAlignment="1" applyProtection="1">
      <alignment horizontal="left"/>
    </xf>
    <xf numFmtId="0" fontId="33" fillId="4" borderId="26" xfId="0" applyFont="1" applyFill="1" applyBorder="1" applyAlignment="1" applyProtection="1">
      <alignment horizontal="left"/>
    </xf>
    <xf numFmtId="0" fontId="2" fillId="7" borderId="23" xfId="0" applyFont="1" applyFill="1" applyBorder="1" applyAlignment="1" applyProtection="1">
      <alignment horizontal="center" vertical="center"/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 applyProtection="1">
      <alignment horizontal="center" vertical="center"/>
      <protection locked="0"/>
    </xf>
    <xf numFmtId="2" fontId="17" fillId="0" borderId="39" xfId="0" applyNumberFormat="1" applyFont="1" applyBorder="1" applyAlignment="1" applyProtection="1">
      <alignment horizontal="center" vertical="center" wrapText="1"/>
    </xf>
    <xf numFmtId="2" fontId="17" fillId="0" borderId="25" xfId="0" applyNumberFormat="1" applyFont="1" applyBorder="1" applyAlignment="1" applyProtection="1">
      <alignment horizontal="center" vertical="center" wrapText="1"/>
    </xf>
    <xf numFmtId="2" fontId="17" fillId="0" borderId="10" xfId="0" applyNumberFormat="1" applyFont="1" applyBorder="1" applyAlignment="1" applyProtection="1">
      <alignment horizontal="center" vertical="center" wrapText="1"/>
    </xf>
    <xf numFmtId="2" fontId="17" fillId="0" borderId="11" xfId="0" applyNumberFormat="1" applyFont="1" applyBorder="1" applyAlignment="1" applyProtection="1">
      <alignment horizontal="center" vertical="center" wrapText="1"/>
    </xf>
    <xf numFmtId="2" fontId="17" fillId="0" borderId="13" xfId="0" applyNumberFormat="1" applyFont="1" applyBorder="1" applyAlignment="1" applyProtection="1">
      <alignment horizontal="center" vertical="center" wrapText="1"/>
    </xf>
    <xf numFmtId="2" fontId="17" fillId="0" borderId="14" xfId="0" applyNumberFormat="1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37" fillId="8" borderId="2" xfId="0" applyFont="1" applyFill="1" applyBorder="1" applyAlignment="1" applyProtection="1">
      <alignment horizontal="center" vertical="center" wrapText="1"/>
      <protection locked="0"/>
    </xf>
    <xf numFmtId="0" fontId="37" fillId="8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7" fillId="8" borderId="3" xfId="0" applyFont="1" applyFill="1" applyBorder="1" applyAlignment="1" applyProtection="1">
      <alignment horizontal="center" vertical="center" wrapText="1"/>
      <protection locked="0"/>
    </xf>
    <xf numFmtId="0" fontId="37" fillId="8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1296865</xdr:colOff>
      <xdr:row>16</xdr:row>
      <xdr:rowOff>65940</xdr:rowOff>
    </xdr:from>
    <xdr:to>
      <xdr:col>1</xdr:col>
      <xdr:colOff>3868616</xdr:colOff>
      <xdr:row>20</xdr:row>
      <xdr:rowOff>35165</xdr:rowOff>
    </xdr:to>
    <xdr:grpSp>
      <xdr:nvGrpSpPr>
        <xdr:cNvPr id="6" name="Grupo 5"/>
        <xdr:cNvGrpSpPr/>
      </xdr:nvGrpSpPr>
      <xdr:grpSpPr>
        <a:xfrm>
          <a:off x="1545980" y="3304440"/>
          <a:ext cx="2571751" cy="760533"/>
          <a:chOff x="1545980" y="3304440"/>
          <a:chExt cx="2571751" cy="760533"/>
        </a:xfrm>
      </xdr:grpSpPr>
      <xdr:sp macro="" textlink="">
        <xdr:nvSpPr>
          <xdr:cNvPr id="5" name="Seta para baixo 4"/>
          <xdr:cNvSpPr/>
        </xdr:nvSpPr>
        <xdr:spPr>
          <a:xfrm>
            <a:off x="1940167" y="3691300"/>
            <a:ext cx="1963615" cy="373673"/>
          </a:xfrm>
          <a:prstGeom prst="downArrow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" name="CaixaDeTexto 1"/>
          <xdr:cNvSpPr txBox="1"/>
        </xdr:nvSpPr>
        <xdr:spPr>
          <a:xfrm>
            <a:off x="1545980" y="3304440"/>
            <a:ext cx="2571751" cy="359019"/>
          </a:xfrm>
          <a:prstGeom prst="rect">
            <a:avLst/>
          </a:prstGeom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latin typeface="Arial" panose="020B0604020202020204" pitchFamily="34" charset="0"/>
                <a:cs typeface="Arial" panose="020B0604020202020204" pitchFamily="34" charset="0"/>
              </a:rPr>
              <a:t>Navegue</a:t>
            </a:r>
            <a:r>
              <a:rPr lang="pt-BR" sz="800" baseline="0">
                <a:latin typeface="Arial" panose="020B0604020202020204" pitchFamily="34" charset="0"/>
                <a:cs typeface="Arial" panose="020B0604020202020204" pitchFamily="34" charset="0"/>
              </a:rPr>
              <a:t> pelas dimensões utilizando as abas abaixo</a:t>
            </a:r>
            <a:endParaRPr lang="pt-BR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Seta para baixo 2"/>
          <xdr:cNvSpPr/>
        </xdr:nvSpPr>
        <xdr:spPr>
          <a:xfrm>
            <a:off x="1904999" y="3663459"/>
            <a:ext cx="1963615" cy="373673"/>
          </a:xfrm>
          <a:prstGeom prst="downArrow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M39"/>
  <sheetViews>
    <sheetView showGridLines="0" tabSelected="1" zoomScale="130" zoomScaleNormal="130" workbookViewId="0">
      <selection activeCell="P11" sqref="P11:S11"/>
    </sheetView>
  </sheetViews>
  <sheetFormatPr defaultRowHeight="15.75" x14ac:dyDescent="0.25"/>
  <cols>
    <col min="1" max="1" width="3.7109375" style="42" customWidth="1"/>
    <col min="2" max="2" width="67" style="42" customWidth="1"/>
    <col min="3" max="3" width="10.7109375" style="42" customWidth="1"/>
    <col min="4" max="5" width="1.28515625" style="42" customWidth="1"/>
    <col min="6" max="11" width="3.7109375" style="53" customWidth="1"/>
    <col min="12" max="26" width="3.7109375" style="42" customWidth="1"/>
    <col min="27" max="27" width="34.140625" style="42" customWidth="1"/>
    <col min="28" max="39" width="34.140625" style="41" customWidth="1"/>
    <col min="40" max="16384" width="9.140625" style="42"/>
  </cols>
  <sheetData>
    <row r="1" spans="1:27" ht="30.75" x14ac:dyDescent="0.45">
      <c r="A1" s="162" t="s">
        <v>77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41"/>
      <c r="W1" s="41"/>
      <c r="X1" s="41"/>
      <c r="Y1" s="41"/>
      <c r="Z1" s="41"/>
      <c r="AA1" s="41"/>
    </row>
    <row r="2" spans="1:27" x14ac:dyDescent="0.25">
      <c r="A2" s="41"/>
      <c r="B2" s="41"/>
      <c r="C2" s="41"/>
      <c r="D2" s="41"/>
      <c r="E2" s="41"/>
      <c r="F2" s="43"/>
      <c r="G2" s="43"/>
      <c r="H2" s="43"/>
      <c r="I2" s="43"/>
      <c r="J2" s="43"/>
      <c r="K2" s="43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x14ac:dyDescent="0.25">
      <c r="A3" s="179" t="s">
        <v>219</v>
      </c>
      <c r="B3" s="180"/>
      <c r="C3" s="44" t="s">
        <v>60</v>
      </c>
      <c r="D3" s="41"/>
      <c r="E3" s="41"/>
      <c r="F3" s="60" t="s">
        <v>74</v>
      </c>
      <c r="G3" s="54"/>
      <c r="H3" s="54"/>
      <c r="I3" s="54"/>
      <c r="J3" s="54"/>
      <c r="K3" s="54"/>
      <c r="L3" s="59"/>
      <c r="M3" s="59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x14ac:dyDescent="0.25">
      <c r="A4" s="45">
        <v>1</v>
      </c>
      <c r="B4" s="46" t="s">
        <v>0</v>
      </c>
      <c r="C4" s="47">
        <f>'1. Atividades de Ensino'!E15</f>
        <v>0</v>
      </c>
      <c r="D4" s="66"/>
      <c r="E4" s="48"/>
      <c r="F4" s="181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3"/>
      <c r="V4" s="41"/>
      <c r="W4" s="41"/>
      <c r="X4" s="41"/>
      <c r="Y4" s="41"/>
      <c r="Z4" s="41"/>
      <c r="AA4" s="41"/>
    </row>
    <row r="5" spans="1:27" x14ac:dyDescent="0.25">
      <c r="A5" s="45">
        <v>2</v>
      </c>
      <c r="B5" s="46" t="s">
        <v>4</v>
      </c>
      <c r="C5" s="47">
        <f>'2. Atividades de PD&amp;I'!D29</f>
        <v>0</v>
      </c>
      <c r="D5" s="67"/>
      <c r="E5" s="49"/>
      <c r="F5" s="61" t="s">
        <v>75</v>
      </c>
      <c r="G5" s="54"/>
      <c r="H5" s="54"/>
      <c r="I5" s="54"/>
      <c r="J5" s="54"/>
      <c r="K5" s="54"/>
      <c r="L5" s="59"/>
      <c r="M5" s="59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x14ac:dyDescent="0.25">
      <c r="A6" s="45">
        <v>3</v>
      </c>
      <c r="B6" s="46" t="s">
        <v>20</v>
      </c>
      <c r="C6" s="47">
        <f>'3. Atividades de Extensão'!D16</f>
        <v>0</v>
      </c>
      <c r="D6" s="66"/>
      <c r="E6" s="48"/>
      <c r="F6" s="170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2"/>
      <c r="V6" s="41"/>
      <c r="W6" s="41"/>
      <c r="X6" s="41"/>
      <c r="Y6" s="41"/>
      <c r="Z6" s="41"/>
      <c r="AA6" s="41"/>
    </row>
    <row r="7" spans="1:27" x14ac:dyDescent="0.25">
      <c r="A7" s="45">
        <v>4</v>
      </c>
      <c r="B7" s="46" t="s">
        <v>26</v>
      </c>
      <c r="C7" s="47">
        <f>'4. Bancas de Avaliação'!D19</f>
        <v>0</v>
      </c>
      <c r="D7" s="66"/>
      <c r="E7" s="48"/>
      <c r="F7" s="61" t="s">
        <v>76</v>
      </c>
      <c r="G7" s="54"/>
      <c r="H7" s="54"/>
      <c r="I7" s="54"/>
      <c r="J7" s="41"/>
      <c r="K7" s="61" t="s">
        <v>212</v>
      </c>
      <c r="L7" s="59"/>
      <c r="M7" s="59"/>
      <c r="N7" s="41"/>
      <c r="O7" s="41"/>
      <c r="P7" s="62" t="s">
        <v>80</v>
      </c>
      <c r="Q7" s="62"/>
      <c r="R7" s="54"/>
      <c r="S7" s="54"/>
      <c r="T7" s="54"/>
      <c r="U7" s="41"/>
      <c r="V7" s="41"/>
      <c r="W7" s="41"/>
      <c r="X7" s="41"/>
      <c r="Y7" s="41"/>
      <c r="Z7" s="41"/>
      <c r="AA7" s="41"/>
    </row>
    <row r="8" spans="1:27" x14ac:dyDescent="0.25">
      <c r="A8" s="45">
        <v>5</v>
      </c>
      <c r="B8" s="46" t="s">
        <v>31</v>
      </c>
      <c r="C8" s="47">
        <f>'5. Revistas Científicas'!D13</f>
        <v>0</v>
      </c>
      <c r="D8" s="66"/>
      <c r="E8" s="48"/>
      <c r="F8" s="173"/>
      <c r="G8" s="174"/>
      <c r="H8" s="174"/>
      <c r="I8" s="175"/>
      <c r="J8" s="41"/>
      <c r="K8" s="176"/>
      <c r="L8" s="177"/>
      <c r="M8" s="177"/>
      <c r="N8" s="178"/>
      <c r="O8" s="41"/>
      <c r="P8" s="163"/>
      <c r="Q8" s="164"/>
      <c r="R8" s="164"/>
      <c r="S8" s="165"/>
      <c r="T8" s="41"/>
      <c r="U8" s="41"/>
      <c r="V8" s="41"/>
      <c r="W8" s="41"/>
      <c r="X8" s="41"/>
      <c r="Y8" s="41"/>
      <c r="Z8" s="41"/>
      <c r="AA8" s="41"/>
    </row>
    <row r="9" spans="1:27" ht="15" x14ac:dyDescent="0.25">
      <c r="A9" s="45">
        <v>6</v>
      </c>
      <c r="B9" s="46" t="s">
        <v>35</v>
      </c>
      <c r="C9" s="47">
        <f>'6. Comissões, Colegiados...'!D9</f>
        <v>0</v>
      </c>
      <c r="D9" s="67"/>
      <c r="E9" s="49"/>
      <c r="F9" s="161" t="s">
        <v>216</v>
      </c>
      <c r="G9" s="161"/>
      <c r="H9" s="161"/>
      <c r="I9" s="161"/>
      <c r="J9" s="61"/>
      <c r="K9" s="161" t="s">
        <v>213</v>
      </c>
      <c r="L9" s="161"/>
      <c r="M9" s="161"/>
      <c r="N9" s="161"/>
      <c r="O9" s="41"/>
      <c r="P9" s="161" t="s">
        <v>215</v>
      </c>
      <c r="Q9" s="161"/>
      <c r="R9" s="161"/>
      <c r="S9" s="161"/>
      <c r="T9" s="41"/>
      <c r="U9" s="41"/>
      <c r="V9" s="41"/>
      <c r="W9" s="41"/>
      <c r="X9" s="41"/>
      <c r="Y9" s="41"/>
      <c r="Z9" s="41"/>
      <c r="AA9" s="41"/>
    </row>
    <row r="10" spans="1:27" x14ac:dyDescent="0.25">
      <c r="A10" s="45">
        <v>7</v>
      </c>
      <c r="B10" s="46" t="s">
        <v>39</v>
      </c>
      <c r="C10" s="47">
        <f>'7. Elaboração de PPC'!D7</f>
        <v>0</v>
      </c>
      <c r="D10" s="66"/>
      <c r="E10" s="48"/>
      <c r="F10" s="62" t="s">
        <v>81</v>
      </c>
      <c r="G10" s="54"/>
      <c r="H10" s="41"/>
      <c r="I10" s="43"/>
      <c r="J10" s="43"/>
      <c r="K10" s="169" t="s">
        <v>79</v>
      </c>
      <c r="L10" s="169"/>
      <c r="M10" s="169"/>
      <c r="N10" s="41"/>
      <c r="O10" s="41"/>
      <c r="P10" s="63" t="s">
        <v>214</v>
      </c>
      <c r="Q10" s="63"/>
      <c r="R10" s="63"/>
      <c r="S10" s="41"/>
      <c r="T10" s="41"/>
      <c r="U10" s="41"/>
      <c r="V10" s="41"/>
      <c r="W10" s="41"/>
      <c r="X10" s="41"/>
      <c r="Y10" s="41"/>
      <c r="Z10" s="41"/>
      <c r="AA10" s="41"/>
    </row>
    <row r="11" spans="1:27" x14ac:dyDescent="0.25">
      <c r="A11" s="45">
        <v>8</v>
      </c>
      <c r="B11" s="46" t="s">
        <v>40</v>
      </c>
      <c r="C11" s="47">
        <f>'8. Organização de Eventos'!D9</f>
        <v>0</v>
      </c>
      <c r="D11" s="66"/>
      <c r="E11" s="48"/>
      <c r="F11" s="68"/>
      <c r="G11" s="43"/>
      <c r="H11" s="69"/>
      <c r="I11" s="43"/>
      <c r="J11" s="43"/>
      <c r="K11" s="166" t="s">
        <v>78</v>
      </c>
      <c r="L11" s="167"/>
      <c r="M11" s="168"/>
      <c r="N11" s="41"/>
      <c r="O11" s="41"/>
      <c r="P11" s="163"/>
      <c r="Q11" s="164"/>
      <c r="R11" s="164"/>
      <c r="S11" s="165"/>
      <c r="T11" s="41"/>
      <c r="U11" s="41"/>
      <c r="V11" s="41"/>
      <c r="W11" s="41"/>
      <c r="X11" s="41"/>
      <c r="Y11" s="41"/>
      <c r="Z11" s="41"/>
      <c r="AA11" s="41"/>
    </row>
    <row r="12" spans="1:27" x14ac:dyDescent="0.25">
      <c r="A12" s="45">
        <v>9</v>
      </c>
      <c r="B12" s="46" t="s">
        <v>42</v>
      </c>
      <c r="C12" s="47">
        <f>'9. Cargos - CD e FG'!D10</f>
        <v>0</v>
      </c>
      <c r="D12" s="66"/>
      <c r="E12" s="48"/>
      <c r="F12" s="64" t="s">
        <v>217</v>
      </c>
      <c r="G12" s="64"/>
      <c r="H12" s="64" t="s">
        <v>218</v>
      </c>
      <c r="I12" s="64"/>
      <c r="J12" s="43"/>
      <c r="K12" s="43"/>
      <c r="L12" s="59"/>
      <c r="M12" s="59"/>
      <c r="N12" s="41"/>
      <c r="O12" s="41"/>
      <c r="P12" s="161" t="s">
        <v>215</v>
      </c>
      <c r="Q12" s="161"/>
      <c r="R12" s="161"/>
      <c r="S12" s="161"/>
      <c r="T12" s="41"/>
      <c r="U12" s="41"/>
      <c r="V12" s="41"/>
      <c r="W12" s="41"/>
      <c r="X12" s="41"/>
      <c r="Y12" s="41"/>
      <c r="Z12" s="41"/>
      <c r="AA12" s="41"/>
    </row>
    <row r="13" spans="1:27" x14ac:dyDescent="0.25">
      <c r="A13" s="45">
        <v>10</v>
      </c>
      <c r="B13" s="46" t="s">
        <v>44</v>
      </c>
      <c r="C13" s="47">
        <f>'10. Aperfeiçoamento'!D15</f>
        <v>0</v>
      </c>
      <c r="D13" s="66"/>
      <c r="E13" s="48"/>
      <c r="F13" s="43"/>
      <c r="G13" s="43"/>
      <c r="H13" s="43"/>
      <c r="I13" s="54"/>
      <c r="J13" s="54"/>
      <c r="K13" s="54"/>
      <c r="L13" s="59"/>
      <c r="M13" s="5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x14ac:dyDescent="0.25">
      <c r="A14" s="45">
        <v>11</v>
      </c>
      <c r="B14" s="46" t="s">
        <v>50</v>
      </c>
      <c r="C14" s="47">
        <f>'11. Representação'!D8</f>
        <v>0</v>
      </c>
      <c r="D14" s="66"/>
      <c r="E14" s="48"/>
      <c r="F14" s="43"/>
      <c r="G14" s="43"/>
      <c r="H14" s="43"/>
      <c r="I14" s="54"/>
      <c r="J14" s="54"/>
      <c r="K14" s="54"/>
      <c r="L14" s="59"/>
      <c r="M14" s="5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x14ac:dyDescent="0.25">
      <c r="A15" s="50"/>
      <c r="B15" s="51" t="s">
        <v>73</v>
      </c>
      <c r="C15" s="52">
        <f>SUM(C4:C14)</f>
        <v>0</v>
      </c>
      <c r="D15" s="65"/>
      <c r="E15" s="41"/>
      <c r="F15" s="43"/>
      <c r="G15" s="43"/>
      <c r="H15" s="43"/>
      <c r="I15" s="43"/>
      <c r="J15" s="43"/>
      <c r="K15" s="43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6.75" customHeight="1" x14ac:dyDescent="0.25">
      <c r="A16" s="65"/>
      <c r="B16" s="65"/>
      <c r="C16" s="65"/>
      <c r="D16" s="65"/>
      <c r="E16" s="41"/>
      <c r="F16" s="43"/>
      <c r="G16" s="43"/>
      <c r="H16" s="43"/>
      <c r="I16" s="43"/>
      <c r="J16" s="43"/>
      <c r="K16" s="43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41"/>
      <c r="B17" s="41"/>
      <c r="C17" s="41"/>
      <c r="D17" s="41"/>
      <c r="E17" s="41"/>
      <c r="F17" s="43"/>
      <c r="G17" s="43"/>
      <c r="H17" s="43"/>
      <c r="I17" s="43"/>
      <c r="J17" s="43"/>
      <c r="K17" s="43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41"/>
      <c r="B18" s="41"/>
      <c r="C18" s="41"/>
      <c r="D18" s="41"/>
      <c r="E18" s="41"/>
      <c r="F18" s="43"/>
      <c r="G18" s="43"/>
      <c r="H18" s="43"/>
      <c r="I18" s="43"/>
      <c r="J18" s="43"/>
      <c r="K18" s="43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41"/>
      <c r="B19" s="41"/>
      <c r="C19" s="41"/>
      <c r="D19" s="41"/>
      <c r="E19" s="41"/>
      <c r="F19" s="43"/>
      <c r="G19" s="43"/>
      <c r="H19" s="43"/>
      <c r="I19" s="43"/>
      <c r="J19" s="43"/>
      <c r="K19" s="43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A20" s="41"/>
      <c r="B20" s="41"/>
      <c r="C20" s="41"/>
      <c r="D20" s="41"/>
      <c r="E20" s="41"/>
      <c r="F20" s="43"/>
      <c r="G20" s="43"/>
      <c r="H20" s="43"/>
      <c r="I20" s="43"/>
      <c r="J20" s="43"/>
      <c r="K20" s="43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41"/>
      <c r="B21" s="41"/>
      <c r="C21" s="41"/>
      <c r="D21" s="41"/>
      <c r="E21" s="41"/>
      <c r="F21" s="43"/>
      <c r="G21" s="43"/>
      <c r="H21" s="43"/>
      <c r="I21" s="43"/>
      <c r="J21" s="43"/>
      <c r="K21" s="4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41"/>
      <c r="B22" s="41"/>
      <c r="C22" s="41"/>
      <c r="D22" s="41"/>
      <c r="E22" s="41"/>
      <c r="F22" s="43"/>
      <c r="G22" s="43"/>
      <c r="H22" s="43"/>
      <c r="I22" s="43"/>
      <c r="J22" s="43"/>
      <c r="K22" s="4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x14ac:dyDescent="0.25">
      <c r="A23" s="41"/>
      <c r="B23" s="41"/>
      <c r="C23" s="41"/>
      <c r="D23" s="41"/>
      <c r="E23" s="41"/>
      <c r="F23" s="43"/>
      <c r="G23" s="43"/>
      <c r="H23" s="43"/>
      <c r="I23" s="43"/>
      <c r="J23" s="43"/>
      <c r="K23" s="4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x14ac:dyDescent="0.25">
      <c r="A24" s="41"/>
      <c r="B24" s="41"/>
      <c r="C24" s="41"/>
      <c r="D24" s="41"/>
      <c r="E24" s="41"/>
      <c r="F24" s="43"/>
      <c r="G24" s="43"/>
      <c r="H24" s="43"/>
      <c r="I24" s="43"/>
      <c r="J24" s="43"/>
      <c r="K24" s="43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x14ac:dyDescent="0.25">
      <c r="A25" s="41"/>
      <c r="B25" s="41"/>
      <c r="C25" s="41"/>
      <c r="D25" s="41"/>
      <c r="E25" s="41"/>
      <c r="F25" s="43"/>
      <c r="G25" s="43"/>
      <c r="H25" s="43"/>
      <c r="I25" s="43"/>
      <c r="J25" s="43"/>
      <c r="K25" s="4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x14ac:dyDescent="0.25">
      <c r="A26" s="41"/>
      <c r="B26" s="41"/>
      <c r="C26" s="41"/>
      <c r="D26" s="41"/>
      <c r="E26" s="41"/>
      <c r="F26" s="43"/>
      <c r="G26" s="43"/>
      <c r="H26" s="43"/>
      <c r="I26" s="43"/>
      <c r="J26" s="43"/>
      <c r="K26" s="4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5">
      <c r="A27" s="41"/>
      <c r="B27" s="41"/>
      <c r="C27" s="41"/>
      <c r="D27" s="41"/>
      <c r="E27" s="41"/>
      <c r="F27" s="43"/>
      <c r="G27" s="43"/>
      <c r="H27" s="43"/>
      <c r="I27" s="43"/>
      <c r="J27" s="43"/>
      <c r="K27" s="43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x14ac:dyDescent="0.25">
      <c r="A28" s="41"/>
      <c r="B28" s="41"/>
      <c r="C28" s="41"/>
      <c r="D28" s="41"/>
      <c r="E28" s="41"/>
      <c r="F28" s="43"/>
      <c r="G28" s="43"/>
      <c r="H28" s="43"/>
      <c r="I28" s="43"/>
      <c r="J28" s="43"/>
      <c r="K28" s="43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x14ac:dyDescent="0.25">
      <c r="A29" s="41"/>
      <c r="B29" s="41"/>
      <c r="C29" s="41"/>
      <c r="D29" s="41"/>
      <c r="E29" s="41"/>
      <c r="F29" s="43"/>
      <c r="G29" s="43"/>
      <c r="H29" s="43"/>
      <c r="I29" s="43"/>
      <c r="J29" s="43"/>
      <c r="K29" s="43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x14ac:dyDescent="0.25">
      <c r="A30" s="41"/>
      <c r="B30" s="41"/>
      <c r="C30" s="41"/>
      <c r="D30" s="41"/>
      <c r="E30" s="41"/>
      <c r="F30" s="43"/>
      <c r="G30" s="43"/>
      <c r="H30" s="43"/>
      <c r="I30" s="43"/>
      <c r="J30" s="43"/>
      <c r="K30" s="43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5">
      <c r="A31" s="41"/>
      <c r="B31" s="41"/>
      <c r="C31" s="41"/>
      <c r="D31" s="41"/>
      <c r="E31" s="41"/>
      <c r="F31" s="43"/>
      <c r="G31" s="43"/>
      <c r="H31" s="43"/>
      <c r="I31" s="43"/>
      <c r="J31" s="43"/>
      <c r="K31" s="43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x14ac:dyDescent="0.25">
      <c r="A32" s="41"/>
      <c r="B32" s="41"/>
      <c r="C32" s="41"/>
      <c r="D32" s="41"/>
      <c r="E32" s="41"/>
      <c r="F32" s="43"/>
      <c r="G32" s="43"/>
      <c r="H32" s="43"/>
      <c r="I32" s="43"/>
      <c r="J32" s="43"/>
      <c r="K32" s="43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x14ac:dyDescent="0.25">
      <c r="A33" s="41"/>
      <c r="B33" s="41"/>
      <c r="C33" s="41"/>
      <c r="D33" s="41"/>
      <c r="E33" s="41"/>
      <c r="F33" s="43"/>
      <c r="G33" s="43"/>
      <c r="H33" s="43"/>
      <c r="I33" s="43"/>
      <c r="J33" s="43"/>
      <c r="K33" s="43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x14ac:dyDescent="0.25">
      <c r="A34" s="41"/>
      <c r="B34" s="41"/>
      <c r="C34" s="41"/>
      <c r="D34" s="41"/>
      <c r="E34" s="41"/>
      <c r="F34" s="43"/>
      <c r="G34" s="43"/>
      <c r="H34" s="43"/>
      <c r="I34" s="43"/>
      <c r="J34" s="43"/>
      <c r="K34" s="43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x14ac:dyDescent="0.25">
      <c r="A35" s="41"/>
      <c r="B35" s="41"/>
      <c r="C35" s="41"/>
      <c r="D35" s="41"/>
      <c r="E35" s="41"/>
      <c r="F35" s="43"/>
      <c r="G35" s="43"/>
      <c r="H35" s="43"/>
      <c r="I35" s="43"/>
      <c r="J35" s="43"/>
      <c r="K35" s="43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x14ac:dyDescent="0.25">
      <c r="A36" s="41"/>
      <c r="B36" s="41"/>
      <c r="C36" s="41"/>
      <c r="D36" s="41"/>
      <c r="E36" s="41"/>
      <c r="F36" s="43"/>
      <c r="G36" s="43"/>
      <c r="H36" s="43"/>
      <c r="I36" s="43"/>
      <c r="J36" s="43"/>
      <c r="K36" s="43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x14ac:dyDescent="0.25">
      <c r="A37" s="41"/>
      <c r="B37" s="41"/>
      <c r="C37" s="41"/>
      <c r="D37" s="41"/>
      <c r="E37" s="41"/>
      <c r="F37" s="43"/>
      <c r="G37" s="43"/>
      <c r="H37" s="43"/>
      <c r="I37" s="43"/>
      <c r="J37" s="43"/>
      <c r="K37" s="43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x14ac:dyDescent="0.25">
      <c r="A38" s="41"/>
      <c r="B38" s="41"/>
      <c r="C38" s="41"/>
      <c r="D38" s="41"/>
      <c r="E38" s="41"/>
      <c r="F38" s="43"/>
      <c r="G38" s="43"/>
      <c r="H38" s="43"/>
      <c r="I38" s="43"/>
      <c r="J38" s="43"/>
      <c r="K38" s="43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x14ac:dyDescent="0.25">
      <c r="A39" s="41"/>
      <c r="B39" s="41"/>
      <c r="C39" s="41"/>
      <c r="D39" s="41"/>
      <c r="E39" s="41"/>
      <c r="F39" s="43"/>
      <c r="G39" s="43"/>
      <c r="H39" s="43"/>
      <c r="I39" s="43"/>
      <c r="J39" s="43"/>
      <c r="K39" s="43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</sheetData>
  <sheetProtection password="8EB3" sheet="1" objects="1" scenarios="1" selectLockedCells="1"/>
  <mergeCells count="14">
    <mergeCell ref="F9:I9"/>
    <mergeCell ref="P12:S12"/>
    <mergeCell ref="A1:U1"/>
    <mergeCell ref="P11:S11"/>
    <mergeCell ref="P8:S8"/>
    <mergeCell ref="K9:N9"/>
    <mergeCell ref="K11:M11"/>
    <mergeCell ref="K10:M10"/>
    <mergeCell ref="P9:S9"/>
    <mergeCell ref="F6:U6"/>
    <mergeCell ref="F8:I8"/>
    <mergeCell ref="K8:N8"/>
    <mergeCell ref="A3:B3"/>
    <mergeCell ref="F4:U4"/>
  </mergeCells>
  <pageMargins left="0.51181102362204722" right="0.51181102362204722" top="0.78740157480314965" bottom="0.78740157480314965" header="0.31496062992125984" footer="0.31496062992125984"/>
  <pageSetup paperSize="9" scale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E11"/>
  <sheetViews>
    <sheetView showGridLines="0" workbookViewId="0">
      <selection activeCell="B8" sqref="B8"/>
    </sheetView>
  </sheetViews>
  <sheetFormatPr defaultRowHeight="15" x14ac:dyDescent="0.25"/>
  <cols>
    <col min="1" max="1" width="60.7109375" customWidth="1"/>
    <col min="2" max="2" width="10.7109375" customWidth="1"/>
    <col min="3" max="3" width="32.5703125" customWidth="1"/>
  </cols>
  <sheetData>
    <row r="1" spans="1:5" ht="15.75" thickBot="1" x14ac:dyDescent="0.3">
      <c r="A1" s="209" t="s">
        <v>185</v>
      </c>
      <c r="B1" s="210"/>
      <c r="C1" s="210"/>
      <c r="D1" s="210"/>
      <c r="E1" s="210"/>
    </row>
    <row r="2" spans="1:5" ht="15.75" thickBot="1" x14ac:dyDescent="0.3">
      <c r="A2" s="1" t="s">
        <v>1</v>
      </c>
      <c r="B2" s="2" t="s">
        <v>51</v>
      </c>
      <c r="C2" s="2" t="s">
        <v>53</v>
      </c>
      <c r="D2" s="2" t="s">
        <v>60</v>
      </c>
      <c r="E2" s="16" t="s">
        <v>2</v>
      </c>
    </row>
    <row r="3" spans="1:5" ht="16.5" thickBot="1" x14ac:dyDescent="0.3">
      <c r="A3" s="6" t="s">
        <v>186</v>
      </c>
      <c r="B3" s="7"/>
      <c r="C3" s="28"/>
      <c r="D3" s="28"/>
      <c r="E3" s="29"/>
    </row>
    <row r="4" spans="1:5" ht="15.75" thickBot="1" x14ac:dyDescent="0.3">
      <c r="A4" s="4" t="s">
        <v>187</v>
      </c>
      <c r="B4" s="70">
        <v>0</v>
      </c>
      <c r="C4" s="3" t="s">
        <v>43</v>
      </c>
      <c r="D4" s="5">
        <f>E4*B4</f>
        <v>0</v>
      </c>
      <c r="E4" s="19">
        <v>0.75</v>
      </c>
    </row>
    <row r="5" spans="1:5" ht="26.25" thickBot="1" x14ac:dyDescent="0.3">
      <c r="A5" s="4" t="s">
        <v>188</v>
      </c>
      <c r="B5" s="70">
        <v>0</v>
      </c>
      <c r="C5" s="3" t="s">
        <v>43</v>
      </c>
      <c r="D5" s="5">
        <f t="shared" ref="D5:D6" si="0">E5*B5</f>
        <v>0</v>
      </c>
      <c r="E5" s="19">
        <v>0.55000000000000004</v>
      </c>
    </row>
    <row r="6" spans="1:5" ht="39" thickBot="1" x14ac:dyDescent="0.3">
      <c r="A6" s="4" t="s">
        <v>189</v>
      </c>
      <c r="B6" s="70">
        <v>0</v>
      </c>
      <c r="C6" s="3" t="s">
        <v>43</v>
      </c>
      <c r="D6" s="5">
        <f t="shared" si="0"/>
        <v>0</v>
      </c>
      <c r="E6" s="19">
        <v>0.45</v>
      </c>
    </row>
    <row r="7" spans="1:5" ht="16.5" thickBot="1" x14ac:dyDescent="0.3">
      <c r="A7" s="6" t="s">
        <v>190</v>
      </c>
      <c r="B7" s="7"/>
      <c r="C7" s="28"/>
      <c r="D7" s="28"/>
      <c r="E7" s="29"/>
    </row>
    <row r="8" spans="1:5" ht="26.25" thickBot="1" x14ac:dyDescent="0.3">
      <c r="A8" s="4" t="s">
        <v>191</v>
      </c>
      <c r="B8" s="70">
        <v>0</v>
      </c>
      <c r="C8" s="3" t="s">
        <v>43</v>
      </c>
      <c r="D8" s="5">
        <f t="shared" ref="D8:D9" si="1">E8*B8</f>
        <v>0</v>
      </c>
      <c r="E8" s="19">
        <v>0.25</v>
      </c>
    </row>
    <row r="9" spans="1:5" ht="25.5" x14ac:dyDescent="0.25">
      <c r="A9" s="57" t="s">
        <v>192</v>
      </c>
      <c r="B9" s="123">
        <v>0</v>
      </c>
      <c r="C9" s="58" t="s">
        <v>43</v>
      </c>
      <c r="D9" s="33">
        <f t="shared" si="1"/>
        <v>0</v>
      </c>
      <c r="E9" s="133">
        <v>0.15</v>
      </c>
    </row>
    <row r="10" spans="1:5" x14ac:dyDescent="0.25">
      <c r="A10" s="134" t="s">
        <v>70</v>
      </c>
      <c r="B10" s="135"/>
      <c r="C10" s="135"/>
      <c r="D10" s="136">
        <f>SUM(D4:D9)</f>
        <v>0</v>
      </c>
      <c r="E10" s="137"/>
    </row>
    <row r="11" spans="1:5" x14ac:dyDescent="0.25">
      <c r="A11" s="103" t="s">
        <v>220</v>
      </c>
    </row>
  </sheetData>
  <sheetProtection password="8EB3" sheet="1" objects="1" scenarios="1" selectLockedCell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E16"/>
  <sheetViews>
    <sheetView showGridLines="0" workbookViewId="0">
      <selection activeCell="B12" sqref="B12"/>
    </sheetView>
  </sheetViews>
  <sheetFormatPr defaultRowHeight="15" x14ac:dyDescent="0.25"/>
  <cols>
    <col min="1" max="1" width="60.7109375" customWidth="1"/>
    <col min="2" max="2" width="10.7109375" customWidth="1"/>
    <col min="3" max="3" width="32.5703125" customWidth="1"/>
  </cols>
  <sheetData>
    <row r="1" spans="1:5" ht="15.75" thickBot="1" x14ac:dyDescent="0.3">
      <c r="A1" s="209" t="s">
        <v>193</v>
      </c>
      <c r="B1" s="210"/>
      <c r="C1" s="210"/>
      <c r="D1" s="210"/>
      <c r="E1" s="210"/>
    </row>
    <row r="2" spans="1:5" ht="15.75" thickBot="1" x14ac:dyDescent="0.3">
      <c r="A2" s="56" t="s">
        <v>1</v>
      </c>
      <c r="B2" s="2" t="s">
        <v>51</v>
      </c>
      <c r="C2" s="2" t="s">
        <v>53</v>
      </c>
      <c r="D2" s="2" t="s">
        <v>60</v>
      </c>
      <c r="E2" s="2" t="s">
        <v>2</v>
      </c>
    </row>
    <row r="3" spans="1:5" ht="16.5" thickBot="1" x14ac:dyDescent="0.3">
      <c r="A3" s="6" t="s">
        <v>194</v>
      </c>
      <c r="B3" s="28"/>
      <c r="C3" s="28"/>
      <c r="D3" s="28"/>
      <c r="E3" s="28"/>
    </row>
    <row r="4" spans="1:5" ht="15.75" thickBot="1" x14ac:dyDescent="0.3">
      <c r="A4" s="4" t="s">
        <v>195</v>
      </c>
      <c r="B4" s="70">
        <v>0</v>
      </c>
      <c r="C4" s="3" t="s">
        <v>45</v>
      </c>
      <c r="D4" s="5">
        <f>E4*B4</f>
        <v>0</v>
      </c>
      <c r="E4" s="5">
        <v>5</v>
      </c>
    </row>
    <row r="5" spans="1:5" ht="15.75" thickBot="1" x14ac:dyDescent="0.3">
      <c r="A5" s="4" t="s">
        <v>196</v>
      </c>
      <c r="B5" s="70">
        <v>0</v>
      </c>
      <c r="C5" s="3" t="s">
        <v>45</v>
      </c>
      <c r="D5" s="5">
        <f>E5*B5</f>
        <v>0</v>
      </c>
      <c r="E5" s="5">
        <v>1</v>
      </c>
    </row>
    <row r="6" spans="1:5" ht="15.75" thickBot="1" x14ac:dyDescent="0.3">
      <c r="A6" s="4" t="s">
        <v>197</v>
      </c>
      <c r="B6" s="70">
        <v>0</v>
      </c>
      <c r="C6" s="3" t="s">
        <v>45</v>
      </c>
      <c r="D6" s="5">
        <f>E6*B6</f>
        <v>0</v>
      </c>
      <c r="E6" s="5">
        <v>2</v>
      </c>
    </row>
    <row r="7" spans="1:5" ht="15.75" thickBot="1" x14ac:dyDescent="0.3">
      <c r="A7" s="4" t="s">
        <v>198</v>
      </c>
      <c r="B7" s="70">
        <v>0</v>
      </c>
      <c r="C7" s="3" t="s">
        <v>45</v>
      </c>
      <c r="D7" s="5">
        <f>E7*B7</f>
        <v>0</v>
      </c>
      <c r="E7" s="5">
        <v>3</v>
      </c>
    </row>
    <row r="8" spans="1:5" ht="15.75" thickBot="1" x14ac:dyDescent="0.3">
      <c r="A8" s="4" t="s">
        <v>199</v>
      </c>
      <c r="B8" s="70">
        <v>0</v>
      </c>
      <c r="C8" s="3" t="s">
        <v>45</v>
      </c>
      <c r="D8" s="5">
        <f>E8*B8</f>
        <v>0</v>
      </c>
      <c r="E8" s="5">
        <v>5</v>
      </c>
    </row>
    <row r="9" spans="1:5" ht="16.5" thickBot="1" x14ac:dyDescent="0.3">
      <c r="A9" s="6" t="s">
        <v>200</v>
      </c>
      <c r="B9" s="28"/>
      <c r="C9" s="28"/>
      <c r="D9" s="28"/>
      <c r="E9" s="55"/>
    </row>
    <row r="10" spans="1:5" ht="15.75" thickBot="1" x14ac:dyDescent="0.3">
      <c r="A10" s="4" t="s">
        <v>201</v>
      </c>
      <c r="B10" s="70">
        <v>0</v>
      </c>
      <c r="C10" s="3" t="s">
        <v>46</v>
      </c>
      <c r="D10" s="5">
        <f t="shared" ref="D10:D14" si="0">E10*B10</f>
        <v>0</v>
      </c>
      <c r="E10" s="5">
        <v>5</v>
      </c>
    </row>
    <row r="11" spans="1:5" ht="26.25" thickBot="1" x14ac:dyDescent="0.3">
      <c r="A11" s="4" t="s">
        <v>202</v>
      </c>
      <c r="B11" s="70">
        <v>0</v>
      </c>
      <c r="C11" s="3" t="s">
        <v>47</v>
      </c>
      <c r="D11" s="5">
        <f t="shared" si="0"/>
        <v>0</v>
      </c>
      <c r="E11" s="5">
        <v>0.02</v>
      </c>
    </row>
    <row r="12" spans="1:5" ht="15.75" thickBot="1" x14ac:dyDescent="0.3">
      <c r="A12" s="4" t="s">
        <v>203</v>
      </c>
      <c r="B12" s="70">
        <v>0</v>
      </c>
      <c r="C12" s="3" t="s">
        <v>48</v>
      </c>
      <c r="D12" s="5">
        <f t="shared" si="0"/>
        <v>0</v>
      </c>
      <c r="E12" s="5">
        <v>0.5</v>
      </c>
    </row>
    <row r="13" spans="1:5" ht="15.75" thickBot="1" x14ac:dyDescent="0.3">
      <c r="A13" s="4" t="s">
        <v>204</v>
      </c>
      <c r="B13" s="70">
        <v>0</v>
      </c>
      <c r="C13" s="3" t="s">
        <v>48</v>
      </c>
      <c r="D13" s="5">
        <f t="shared" si="0"/>
        <v>0</v>
      </c>
      <c r="E13" s="5">
        <v>2</v>
      </c>
    </row>
    <row r="14" spans="1:5" ht="25.5" x14ac:dyDescent="0.25">
      <c r="A14" s="57" t="s">
        <v>205</v>
      </c>
      <c r="B14" s="123">
        <v>0</v>
      </c>
      <c r="C14" s="32" t="s">
        <v>49</v>
      </c>
      <c r="D14" s="33">
        <f t="shared" si="0"/>
        <v>0</v>
      </c>
      <c r="E14" s="33">
        <v>0.5</v>
      </c>
    </row>
    <row r="15" spans="1:5" x14ac:dyDescent="0.25">
      <c r="A15" s="126" t="s">
        <v>71</v>
      </c>
      <c r="B15" s="130"/>
      <c r="C15" s="130"/>
      <c r="D15" s="131">
        <f>SUM(D4:D14)</f>
        <v>0</v>
      </c>
      <c r="E15" s="132"/>
    </row>
    <row r="16" spans="1:5" x14ac:dyDescent="0.25">
      <c r="A16" s="103" t="s">
        <v>220</v>
      </c>
    </row>
  </sheetData>
  <sheetProtection password="8EB3" sheet="1" objects="1" scenarios="1" selectLockedCell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E9"/>
  <sheetViews>
    <sheetView showGridLines="0" workbookViewId="0">
      <selection activeCell="B4" sqref="B4"/>
    </sheetView>
  </sheetViews>
  <sheetFormatPr defaultRowHeight="15" x14ac:dyDescent="0.25"/>
  <cols>
    <col min="1" max="1" width="60.7109375" customWidth="1"/>
    <col min="2" max="2" width="10.7109375" customWidth="1"/>
    <col min="3" max="3" width="32.5703125" customWidth="1"/>
  </cols>
  <sheetData>
    <row r="1" spans="1:5" ht="15.75" thickBot="1" x14ac:dyDescent="0.3">
      <c r="A1" s="209" t="s">
        <v>206</v>
      </c>
      <c r="B1" s="210"/>
      <c r="C1" s="210"/>
      <c r="D1" s="210"/>
      <c r="E1" s="210"/>
    </row>
    <row r="2" spans="1:5" ht="15.75" thickBot="1" x14ac:dyDescent="0.3">
      <c r="A2" s="1" t="s">
        <v>1</v>
      </c>
      <c r="B2" s="2" t="s">
        <v>51</v>
      </c>
      <c r="C2" s="2" t="s">
        <v>53</v>
      </c>
      <c r="D2" s="2" t="s">
        <v>60</v>
      </c>
      <c r="E2" s="16" t="s">
        <v>2</v>
      </c>
    </row>
    <row r="3" spans="1:5" ht="16.5" thickBot="1" x14ac:dyDescent="0.3">
      <c r="A3" s="6" t="s">
        <v>207</v>
      </c>
      <c r="B3" s="28"/>
      <c r="C3" s="28"/>
      <c r="D3" s="28"/>
      <c r="E3" s="29"/>
    </row>
    <row r="4" spans="1:5" ht="15.75" thickBot="1" x14ac:dyDescent="0.3">
      <c r="A4" s="4" t="s">
        <v>208</v>
      </c>
      <c r="B4" s="124">
        <v>0</v>
      </c>
      <c r="C4" s="3" t="s">
        <v>43</v>
      </c>
      <c r="D4" s="5">
        <f>E4*B4</f>
        <v>0</v>
      </c>
      <c r="E4" s="15">
        <v>0.2</v>
      </c>
    </row>
    <row r="5" spans="1:5" ht="26.25" thickBot="1" x14ac:dyDescent="0.3">
      <c r="A5" s="4" t="s">
        <v>209</v>
      </c>
      <c r="B5" s="124">
        <v>0</v>
      </c>
      <c r="C5" s="3" t="s">
        <v>43</v>
      </c>
      <c r="D5" s="5">
        <f t="shared" ref="D5:D7" si="0">E5*B5</f>
        <v>0</v>
      </c>
      <c r="E5" s="15">
        <v>0.15</v>
      </c>
    </row>
    <row r="6" spans="1:5" ht="15.75" thickBot="1" x14ac:dyDescent="0.3">
      <c r="A6" s="4" t="s">
        <v>210</v>
      </c>
      <c r="B6" s="124">
        <v>0</v>
      </c>
      <c r="C6" s="3" t="s">
        <v>43</v>
      </c>
      <c r="D6" s="5">
        <f t="shared" si="0"/>
        <v>0</v>
      </c>
      <c r="E6" s="15">
        <v>0.1</v>
      </c>
    </row>
    <row r="7" spans="1:5" x14ac:dyDescent="0.25">
      <c r="A7" s="57" t="s">
        <v>211</v>
      </c>
      <c r="B7" s="125">
        <v>0</v>
      </c>
      <c r="C7" s="58" t="s">
        <v>43</v>
      </c>
      <c r="D7" s="33">
        <f t="shared" si="0"/>
        <v>0</v>
      </c>
      <c r="E7" s="34">
        <v>0.1</v>
      </c>
    </row>
    <row r="8" spans="1:5" x14ac:dyDescent="0.25">
      <c r="A8" s="126" t="s">
        <v>72</v>
      </c>
      <c r="B8" s="127"/>
      <c r="C8" s="127"/>
      <c r="D8" s="128">
        <f>SUM(D4:D7)</f>
        <v>0</v>
      </c>
      <c r="E8" s="129"/>
    </row>
    <row r="9" spans="1:5" x14ac:dyDescent="0.25">
      <c r="A9" s="103" t="s">
        <v>220</v>
      </c>
    </row>
  </sheetData>
  <sheetProtection password="8EB3" sheet="1" objects="1" scenarios="1" selectLockedCell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6"/>
  <sheetViews>
    <sheetView showGridLines="0" workbookViewId="0">
      <selection activeCell="B13" sqref="B13:C13"/>
    </sheetView>
  </sheetViews>
  <sheetFormatPr defaultRowHeight="12.75" x14ac:dyDescent="0.2"/>
  <cols>
    <col min="1" max="1" width="60.7109375" style="72" customWidth="1"/>
    <col min="2" max="3" width="12.7109375" style="102" customWidth="1"/>
    <col min="4" max="4" width="13" style="72" customWidth="1"/>
    <col min="5" max="8" width="9.140625" style="72"/>
    <col min="9" max="9" width="0" style="72" hidden="1" customWidth="1"/>
    <col min="10" max="16384" width="9.140625" style="72"/>
  </cols>
  <sheetData>
    <row r="1" spans="1:9" ht="15.75" customHeight="1" thickBot="1" x14ac:dyDescent="0.25">
      <c r="A1" s="190" t="s">
        <v>154</v>
      </c>
      <c r="B1" s="191"/>
      <c r="C1" s="191"/>
      <c r="D1" s="191"/>
      <c r="E1" s="191"/>
      <c r="F1" s="191"/>
      <c r="G1" s="191"/>
      <c r="H1" s="191"/>
    </row>
    <row r="2" spans="1:9" ht="15.75" customHeight="1" thickBot="1" x14ac:dyDescent="0.25">
      <c r="A2" s="73" t="s">
        <v>1</v>
      </c>
      <c r="B2" s="202" t="s">
        <v>51</v>
      </c>
      <c r="C2" s="203"/>
      <c r="D2" s="74" t="s">
        <v>53</v>
      </c>
      <c r="E2" s="74" t="s">
        <v>52</v>
      </c>
      <c r="F2" s="75" t="s">
        <v>3</v>
      </c>
      <c r="G2" s="198" t="s">
        <v>55</v>
      </c>
      <c r="H2" s="199"/>
    </row>
    <row r="3" spans="1:9" ht="15.75" customHeight="1" thickBot="1" x14ac:dyDescent="0.25">
      <c r="A3" s="76" t="s">
        <v>84</v>
      </c>
      <c r="B3" s="200">
        <v>0</v>
      </c>
      <c r="C3" s="201"/>
      <c r="D3" s="77" t="s">
        <v>54</v>
      </c>
      <c r="E3" s="77">
        <f>IF(B3*0.25&gt;75,75,B3*0.25)</f>
        <v>0</v>
      </c>
      <c r="F3" s="78">
        <v>75</v>
      </c>
      <c r="G3" s="188">
        <v>0.25</v>
      </c>
      <c r="H3" s="189"/>
    </row>
    <row r="4" spans="1:9" ht="15.75" customHeight="1" thickBot="1" x14ac:dyDescent="0.25">
      <c r="A4" s="79" t="s">
        <v>85</v>
      </c>
      <c r="B4" s="80" t="s">
        <v>56</v>
      </c>
      <c r="C4" s="81" t="s">
        <v>57</v>
      </c>
      <c r="D4" s="82"/>
      <c r="E4" s="83"/>
      <c r="F4" s="84"/>
      <c r="G4" s="85"/>
      <c r="H4" s="86"/>
    </row>
    <row r="5" spans="1:9" ht="13.5" thickBot="1" x14ac:dyDescent="0.25">
      <c r="A5" s="76" t="s">
        <v>86</v>
      </c>
      <c r="B5" s="70">
        <v>0</v>
      </c>
      <c r="C5" s="71">
        <v>0</v>
      </c>
      <c r="D5" s="194" t="s">
        <v>58</v>
      </c>
      <c r="E5" s="87">
        <f>IF(I5&lt;F5,I5,F5)</f>
        <v>0</v>
      </c>
      <c r="F5" s="88">
        <v>15</v>
      </c>
      <c r="G5" s="89">
        <v>0.5</v>
      </c>
      <c r="H5" s="89">
        <v>0.25</v>
      </c>
      <c r="I5" s="90">
        <f>B5*G5+C5*H5</f>
        <v>0</v>
      </c>
    </row>
    <row r="6" spans="1:9" ht="15.75" customHeight="1" thickBot="1" x14ac:dyDescent="0.25">
      <c r="A6" s="76" t="s">
        <v>87</v>
      </c>
      <c r="B6" s="70">
        <v>0</v>
      </c>
      <c r="C6" s="70">
        <v>0</v>
      </c>
      <c r="D6" s="195"/>
      <c r="E6" s="87">
        <f t="shared" ref="E6:E9" si="0">IF(I6&lt;F6,I6,F6)</f>
        <v>0</v>
      </c>
      <c r="F6" s="91">
        <v>20</v>
      </c>
      <c r="G6" s="92">
        <v>1</v>
      </c>
      <c r="H6" s="92">
        <v>0.5</v>
      </c>
      <c r="I6" s="90">
        <f t="shared" ref="I6:I9" si="1">B6*G6+C6*H6</f>
        <v>0</v>
      </c>
    </row>
    <row r="7" spans="1:9" ht="15.75" customHeight="1" thickBot="1" x14ac:dyDescent="0.25">
      <c r="A7" s="76" t="s">
        <v>88</v>
      </c>
      <c r="B7" s="70">
        <v>0</v>
      </c>
      <c r="C7" s="70">
        <v>0</v>
      </c>
      <c r="D7" s="195"/>
      <c r="E7" s="87">
        <f t="shared" si="0"/>
        <v>0</v>
      </c>
      <c r="F7" s="91">
        <v>25</v>
      </c>
      <c r="G7" s="93">
        <v>1.25</v>
      </c>
      <c r="H7" s="93">
        <v>0.63</v>
      </c>
      <c r="I7" s="90">
        <f t="shared" si="1"/>
        <v>0</v>
      </c>
    </row>
    <row r="8" spans="1:9" ht="15.75" customHeight="1" thickBot="1" x14ac:dyDescent="0.25">
      <c r="A8" s="76" t="s">
        <v>89</v>
      </c>
      <c r="B8" s="70">
        <v>0</v>
      </c>
      <c r="C8" s="70">
        <v>0</v>
      </c>
      <c r="D8" s="195"/>
      <c r="E8" s="87">
        <f t="shared" si="0"/>
        <v>0</v>
      </c>
      <c r="F8" s="91">
        <v>30</v>
      </c>
      <c r="G8" s="93">
        <v>1.5</v>
      </c>
      <c r="H8" s="93">
        <v>0.75</v>
      </c>
      <c r="I8" s="90">
        <f t="shared" si="1"/>
        <v>0</v>
      </c>
    </row>
    <row r="9" spans="1:9" ht="15.75" customHeight="1" thickBot="1" x14ac:dyDescent="0.25">
      <c r="A9" s="76" t="s">
        <v>90</v>
      </c>
      <c r="B9" s="70">
        <v>0</v>
      </c>
      <c r="C9" s="70">
        <v>0</v>
      </c>
      <c r="D9" s="196"/>
      <c r="E9" s="87">
        <f t="shared" si="0"/>
        <v>0</v>
      </c>
      <c r="F9" s="91">
        <v>40</v>
      </c>
      <c r="G9" s="93">
        <v>2</v>
      </c>
      <c r="H9" s="93">
        <v>1</v>
      </c>
      <c r="I9" s="90">
        <f t="shared" si="1"/>
        <v>0</v>
      </c>
    </row>
    <row r="10" spans="1:9" ht="15.75" customHeight="1" thickBot="1" x14ac:dyDescent="0.25">
      <c r="A10" s="79" t="s">
        <v>91</v>
      </c>
      <c r="B10" s="192" t="s">
        <v>51</v>
      </c>
      <c r="C10" s="193"/>
      <c r="D10" s="94"/>
      <c r="E10" s="94"/>
      <c r="F10" s="95"/>
      <c r="G10" s="96"/>
      <c r="H10" s="96"/>
    </row>
    <row r="11" spans="1:9" ht="15.75" customHeight="1" thickBot="1" x14ac:dyDescent="0.25">
      <c r="A11" s="76" t="s">
        <v>92</v>
      </c>
      <c r="B11" s="200">
        <v>0</v>
      </c>
      <c r="C11" s="204"/>
      <c r="D11" s="197" t="s">
        <v>59</v>
      </c>
      <c r="E11" s="97">
        <f>IF(B11*G11&gt;F11,F11,B11*G11)</f>
        <v>0</v>
      </c>
      <c r="F11" s="98">
        <v>2</v>
      </c>
      <c r="G11" s="186">
        <v>0.1</v>
      </c>
      <c r="H11" s="187"/>
    </row>
    <row r="12" spans="1:9" ht="15.75" customHeight="1" thickBot="1" x14ac:dyDescent="0.25">
      <c r="A12" s="76" t="s">
        <v>93</v>
      </c>
      <c r="B12" s="200">
        <v>0</v>
      </c>
      <c r="C12" s="204"/>
      <c r="D12" s="195"/>
      <c r="E12" s="97">
        <f t="shared" ref="E12:E14" si="2">IF(B12*G12&gt;F12,F12,B12*G12)</f>
        <v>0</v>
      </c>
      <c r="F12" s="91">
        <v>20</v>
      </c>
      <c r="G12" s="186">
        <v>1</v>
      </c>
      <c r="H12" s="187"/>
    </row>
    <row r="13" spans="1:9" ht="15.75" customHeight="1" thickBot="1" x14ac:dyDescent="0.25">
      <c r="A13" s="76" t="s">
        <v>94</v>
      </c>
      <c r="B13" s="200">
        <v>0</v>
      </c>
      <c r="C13" s="204"/>
      <c r="D13" s="195"/>
      <c r="E13" s="97">
        <f t="shared" si="2"/>
        <v>0</v>
      </c>
      <c r="F13" s="91">
        <v>20</v>
      </c>
      <c r="G13" s="186">
        <v>1</v>
      </c>
      <c r="H13" s="187"/>
    </row>
    <row r="14" spans="1:9" ht="15.75" customHeight="1" x14ac:dyDescent="0.2">
      <c r="A14" s="99" t="s">
        <v>95</v>
      </c>
      <c r="B14" s="205">
        <v>0</v>
      </c>
      <c r="C14" s="201"/>
      <c r="D14" s="195"/>
      <c r="E14" s="100">
        <f t="shared" si="2"/>
        <v>0</v>
      </c>
      <c r="F14" s="101">
        <v>4</v>
      </c>
      <c r="G14" s="188">
        <v>0.2</v>
      </c>
      <c r="H14" s="189"/>
    </row>
    <row r="15" spans="1:9" x14ac:dyDescent="0.2">
      <c r="A15" s="157" t="s">
        <v>63</v>
      </c>
      <c r="B15" s="158"/>
      <c r="C15" s="158"/>
      <c r="D15" s="158"/>
      <c r="E15" s="159">
        <f>SUM(E3:E14)</f>
        <v>0</v>
      </c>
      <c r="F15" s="160" t="s">
        <v>6</v>
      </c>
      <c r="G15" s="184" t="s">
        <v>6</v>
      </c>
      <c r="H15" s="185"/>
    </row>
    <row r="16" spans="1:9" x14ac:dyDescent="0.2">
      <c r="A16" s="103" t="s">
        <v>220</v>
      </c>
    </row>
  </sheetData>
  <sheetProtection password="8EB3" sheet="1" objects="1" scenarios="1" selectLockedCells="1"/>
  <mergeCells count="17">
    <mergeCell ref="A1:H1"/>
    <mergeCell ref="B10:C10"/>
    <mergeCell ref="D5:D9"/>
    <mergeCell ref="D11:D14"/>
    <mergeCell ref="G2:H2"/>
    <mergeCell ref="G3:H3"/>
    <mergeCell ref="B3:C3"/>
    <mergeCell ref="B2:C2"/>
    <mergeCell ref="B11:C11"/>
    <mergeCell ref="B12:C12"/>
    <mergeCell ref="B13:C13"/>
    <mergeCell ref="B14:C14"/>
    <mergeCell ref="G15:H15"/>
    <mergeCell ref="G11:H11"/>
    <mergeCell ref="G12:H12"/>
    <mergeCell ref="G13:H13"/>
    <mergeCell ref="G14:H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E30"/>
  <sheetViews>
    <sheetView showGridLines="0" workbookViewId="0">
      <selection activeCell="B20" sqref="B20"/>
    </sheetView>
  </sheetViews>
  <sheetFormatPr defaultRowHeight="12.75" x14ac:dyDescent="0.2"/>
  <cols>
    <col min="1" max="1" width="60.7109375" style="105" customWidth="1"/>
    <col min="2" max="2" width="11.42578125" style="116" bestFit="1" customWidth="1"/>
    <col min="3" max="3" width="32.5703125" style="105" customWidth="1"/>
    <col min="4" max="4" width="6.28515625" style="105" bestFit="1" customWidth="1"/>
    <col min="5" max="16384" width="9.140625" style="105"/>
  </cols>
  <sheetData>
    <row r="1" spans="1:5" ht="15.75" customHeight="1" thickBot="1" x14ac:dyDescent="0.25">
      <c r="A1" s="206" t="s">
        <v>153</v>
      </c>
      <c r="B1" s="207"/>
      <c r="C1" s="207"/>
      <c r="D1" s="207"/>
      <c r="E1" s="208"/>
    </row>
    <row r="2" spans="1:5" ht="13.5" thickBot="1" x14ac:dyDescent="0.25">
      <c r="A2" s="73" t="s">
        <v>1</v>
      </c>
      <c r="B2" s="106" t="s">
        <v>51</v>
      </c>
      <c r="C2" s="74" t="s">
        <v>53</v>
      </c>
      <c r="D2" s="74" t="s">
        <v>60</v>
      </c>
      <c r="E2" s="107" t="s">
        <v>2</v>
      </c>
    </row>
    <row r="3" spans="1:5" ht="13.5" thickBot="1" x14ac:dyDescent="0.25">
      <c r="A3" s="108" t="s">
        <v>96</v>
      </c>
      <c r="B3" s="109"/>
      <c r="C3" s="110"/>
      <c r="D3" s="110"/>
      <c r="E3" s="111"/>
    </row>
    <row r="4" spans="1:5" ht="13.5" thickBot="1" x14ac:dyDescent="0.25">
      <c r="A4" s="112" t="s">
        <v>97</v>
      </c>
      <c r="B4" s="104">
        <v>0</v>
      </c>
      <c r="C4" s="113" t="s">
        <v>5</v>
      </c>
      <c r="D4" s="113">
        <f>E4*B4</f>
        <v>0</v>
      </c>
      <c r="E4" s="93">
        <v>6</v>
      </c>
    </row>
    <row r="5" spans="1:5" ht="13.5" thickBot="1" x14ac:dyDescent="0.25">
      <c r="A5" s="112" t="s">
        <v>98</v>
      </c>
      <c r="B5" s="104">
        <v>0</v>
      </c>
      <c r="C5" s="113" t="s">
        <v>61</v>
      </c>
      <c r="D5" s="113">
        <f t="shared" ref="D5:D28" si="0">E5*B5</f>
        <v>0</v>
      </c>
      <c r="E5" s="93">
        <v>3</v>
      </c>
    </row>
    <row r="6" spans="1:5" ht="13.5" thickBot="1" x14ac:dyDescent="0.25">
      <c r="A6" s="112" t="s">
        <v>99</v>
      </c>
      <c r="B6" s="104">
        <v>0</v>
      </c>
      <c r="C6" s="113" t="s">
        <v>5</v>
      </c>
      <c r="D6" s="113">
        <f t="shared" si="0"/>
        <v>0</v>
      </c>
      <c r="E6" s="93">
        <v>5</v>
      </c>
    </row>
    <row r="7" spans="1:5" ht="13.5" thickBot="1" x14ac:dyDescent="0.25">
      <c r="A7" s="112" t="s">
        <v>100</v>
      </c>
      <c r="B7" s="104">
        <v>0</v>
      </c>
      <c r="C7" s="113" t="s">
        <v>5</v>
      </c>
      <c r="D7" s="113">
        <f t="shared" si="0"/>
        <v>0</v>
      </c>
      <c r="E7" s="93">
        <v>3</v>
      </c>
    </row>
    <row r="8" spans="1:5" ht="13.5" thickBot="1" x14ac:dyDescent="0.25">
      <c r="A8" s="108" t="s">
        <v>101</v>
      </c>
      <c r="B8" s="109"/>
      <c r="C8" s="110"/>
      <c r="D8" s="114"/>
      <c r="E8" s="115"/>
    </row>
    <row r="9" spans="1:5" ht="13.5" thickBot="1" x14ac:dyDescent="0.25">
      <c r="A9" s="112" t="s">
        <v>102</v>
      </c>
      <c r="B9" s="104">
        <v>0</v>
      </c>
      <c r="C9" s="113" t="s">
        <v>7</v>
      </c>
      <c r="D9" s="113">
        <f t="shared" si="0"/>
        <v>0</v>
      </c>
      <c r="E9" s="93">
        <v>3</v>
      </c>
    </row>
    <row r="10" spans="1:5" ht="13.5" thickBot="1" x14ac:dyDescent="0.25">
      <c r="A10" s="112" t="s">
        <v>103</v>
      </c>
      <c r="B10" s="104">
        <v>0</v>
      </c>
      <c r="C10" s="113" t="s">
        <v>7</v>
      </c>
      <c r="D10" s="113">
        <f t="shared" si="0"/>
        <v>0</v>
      </c>
      <c r="E10" s="93">
        <v>1</v>
      </c>
    </row>
    <row r="11" spans="1:5" ht="13.5" thickBot="1" x14ac:dyDescent="0.25">
      <c r="A11" s="112" t="s">
        <v>104</v>
      </c>
      <c r="B11" s="104">
        <v>0</v>
      </c>
      <c r="C11" s="113" t="s">
        <v>8</v>
      </c>
      <c r="D11" s="113">
        <f t="shared" si="0"/>
        <v>0</v>
      </c>
      <c r="E11" s="93">
        <v>0.25</v>
      </c>
    </row>
    <row r="12" spans="1:5" ht="13.5" thickBot="1" x14ac:dyDescent="0.25">
      <c r="A12" s="108" t="s">
        <v>105</v>
      </c>
      <c r="B12" s="109"/>
      <c r="C12" s="110"/>
      <c r="D12" s="110"/>
      <c r="E12" s="115"/>
    </row>
    <row r="13" spans="1:5" ht="13.5" thickBot="1" x14ac:dyDescent="0.25">
      <c r="A13" s="112" t="s">
        <v>106</v>
      </c>
      <c r="B13" s="104">
        <v>0</v>
      </c>
      <c r="C13" s="113" t="s">
        <v>12</v>
      </c>
      <c r="D13" s="113">
        <f t="shared" si="0"/>
        <v>0</v>
      </c>
      <c r="E13" s="93">
        <v>2</v>
      </c>
    </row>
    <row r="14" spans="1:5" ht="13.5" thickBot="1" x14ac:dyDescent="0.25">
      <c r="A14" s="112" t="s">
        <v>107</v>
      </c>
      <c r="B14" s="104">
        <v>0</v>
      </c>
      <c r="C14" s="113" t="s">
        <v>12</v>
      </c>
      <c r="D14" s="113">
        <f t="shared" si="0"/>
        <v>0</v>
      </c>
      <c r="E14" s="93">
        <v>1</v>
      </c>
    </row>
    <row r="15" spans="1:5" ht="13.5" thickBot="1" x14ac:dyDescent="0.25">
      <c r="A15" s="108" t="s">
        <v>108</v>
      </c>
      <c r="B15" s="109"/>
      <c r="C15" s="110"/>
      <c r="D15" s="114"/>
      <c r="E15" s="115"/>
    </row>
    <row r="16" spans="1:5" ht="13.5" thickBot="1" x14ac:dyDescent="0.25">
      <c r="A16" s="112" t="s">
        <v>109</v>
      </c>
      <c r="B16" s="104">
        <v>0</v>
      </c>
      <c r="C16" s="113" t="s">
        <v>9</v>
      </c>
      <c r="D16" s="113">
        <f t="shared" si="0"/>
        <v>0</v>
      </c>
      <c r="E16" s="93">
        <v>20</v>
      </c>
    </row>
    <row r="17" spans="1:5" ht="13.5" thickBot="1" x14ac:dyDescent="0.25">
      <c r="A17" s="112" t="s">
        <v>110</v>
      </c>
      <c r="B17" s="104">
        <v>0</v>
      </c>
      <c r="C17" s="113" t="s">
        <v>10</v>
      </c>
      <c r="D17" s="113">
        <f t="shared" si="0"/>
        <v>0</v>
      </c>
      <c r="E17" s="93">
        <v>5</v>
      </c>
    </row>
    <row r="18" spans="1:5" ht="26.25" thickBot="1" x14ac:dyDescent="0.25">
      <c r="A18" s="112" t="s">
        <v>111</v>
      </c>
      <c r="B18" s="104">
        <v>0</v>
      </c>
      <c r="C18" s="113" t="s">
        <v>11</v>
      </c>
      <c r="D18" s="113">
        <f t="shared" si="0"/>
        <v>0</v>
      </c>
      <c r="E18" s="93">
        <v>0.5</v>
      </c>
    </row>
    <row r="19" spans="1:5" ht="13.5" thickBot="1" x14ac:dyDescent="0.25">
      <c r="A19" s="108" t="s">
        <v>112</v>
      </c>
      <c r="B19" s="109"/>
      <c r="C19" s="110"/>
      <c r="D19" s="114"/>
      <c r="E19" s="115"/>
    </row>
    <row r="20" spans="1:5" ht="13.5" thickBot="1" x14ac:dyDescent="0.25">
      <c r="A20" s="112" t="s">
        <v>113</v>
      </c>
      <c r="B20" s="104">
        <v>0</v>
      </c>
      <c r="C20" s="113" t="s">
        <v>12</v>
      </c>
      <c r="D20" s="113">
        <f t="shared" si="0"/>
        <v>0</v>
      </c>
      <c r="E20" s="93">
        <v>0.25</v>
      </c>
    </row>
    <row r="21" spans="1:5" ht="13.5" thickBot="1" x14ac:dyDescent="0.25">
      <c r="A21" s="112" t="s">
        <v>114</v>
      </c>
      <c r="B21" s="104">
        <v>0</v>
      </c>
      <c r="C21" s="113" t="s">
        <v>13</v>
      </c>
      <c r="D21" s="113">
        <f t="shared" si="0"/>
        <v>0</v>
      </c>
      <c r="E21" s="93">
        <v>1.5</v>
      </c>
    </row>
    <row r="22" spans="1:5" ht="13.5" thickBot="1" x14ac:dyDescent="0.25">
      <c r="A22" s="108" t="s">
        <v>115</v>
      </c>
      <c r="B22" s="104">
        <v>0</v>
      </c>
      <c r="C22" s="113" t="s">
        <v>14</v>
      </c>
      <c r="D22" s="113">
        <f t="shared" si="0"/>
        <v>0</v>
      </c>
      <c r="E22" s="93">
        <v>0.1</v>
      </c>
    </row>
    <row r="23" spans="1:5" ht="13.5" thickBot="1" x14ac:dyDescent="0.25">
      <c r="A23" s="108" t="s">
        <v>116</v>
      </c>
      <c r="B23" s="109"/>
      <c r="C23" s="110"/>
      <c r="D23" s="114"/>
      <c r="E23" s="115"/>
    </row>
    <row r="24" spans="1:5" ht="13.5" thickBot="1" x14ac:dyDescent="0.25">
      <c r="A24" s="112" t="s">
        <v>117</v>
      </c>
      <c r="B24" s="104">
        <v>0</v>
      </c>
      <c r="C24" s="113" t="s">
        <v>15</v>
      </c>
      <c r="D24" s="113">
        <f t="shared" si="0"/>
        <v>0</v>
      </c>
      <c r="E24" s="93">
        <v>1.5</v>
      </c>
    </row>
    <row r="25" spans="1:5" ht="13.5" thickBot="1" x14ac:dyDescent="0.25">
      <c r="A25" s="112" t="s">
        <v>118</v>
      </c>
      <c r="B25" s="104">
        <v>0</v>
      </c>
      <c r="C25" s="113" t="s">
        <v>16</v>
      </c>
      <c r="D25" s="113">
        <f t="shared" si="0"/>
        <v>0</v>
      </c>
      <c r="E25" s="93">
        <v>1</v>
      </c>
    </row>
    <row r="26" spans="1:5" ht="26.25" thickBot="1" x14ac:dyDescent="0.25">
      <c r="A26" s="112" t="s">
        <v>119</v>
      </c>
      <c r="B26" s="104">
        <v>0</v>
      </c>
      <c r="C26" s="113" t="s">
        <v>17</v>
      </c>
      <c r="D26" s="113">
        <f t="shared" si="0"/>
        <v>0</v>
      </c>
      <c r="E26" s="93">
        <v>0.75</v>
      </c>
    </row>
    <row r="27" spans="1:5" ht="26.25" thickBot="1" x14ac:dyDescent="0.25">
      <c r="A27" s="112" t="s">
        <v>120</v>
      </c>
      <c r="B27" s="104">
        <v>0</v>
      </c>
      <c r="C27" s="113" t="s">
        <v>18</v>
      </c>
      <c r="D27" s="113">
        <f t="shared" si="0"/>
        <v>0</v>
      </c>
      <c r="E27" s="93">
        <v>0.5</v>
      </c>
    </row>
    <row r="28" spans="1:5" x14ac:dyDescent="0.2">
      <c r="A28" s="149" t="s">
        <v>121</v>
      </c>
      <c r="B28" s="150">
        <v>0</v>
      </c>
      <c r="C28" s="151" t="s">
        <v>19</v>
      </c>
      <c r="D28" s="151">
        <f t="shared" si="0"/>
        <v>0</v>
      </c>
      <c r="E28" s="152">
        <v>0.05</v>
      </c>
    </row>
    <row r="29" spans="1:5" x14ac:dyDescent="0.2">
      <c r="A29" s="153" t="s">
        <v>62</v>
      </c>
      <c r="B29" s="154"/>
      <c r="C29" s="154"/>
      <c r="D29" s="155">
        <f>SUM(D4:D28)</f>
        <v>0</v>
      </c>
      <c r="E29" s="156"/>
    </row>
    <row r="30" spans="1:5" x14ac:dyDescent="0.2">
      <c r="A30" s="103" t="s">
        <v>220</v>
      </c>
    </row>
  </sheetData>
  <sheetProtection password="8EB3" sheet="1" objects="1" scenarios="1" selectLockedCell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17"/>
  <sheetViews>
    <sheetView showGridLines="0" workbookViewId="0">
      <selection activeCell="B13" sqref="B13"/>
    </sheetView>
  </sheetViews>
  <sheetFormatPr defaultRowHeight="15" x14ac:dyDescent="0.25"/>
  <cols>
    <col min="1" max="1" width="60.7109375" customWidth="1"/>
    <col min="2" max="2" width="10.7109375" customWidth="1"/>
    <col min="3" max="3" width="32.5703125" customWidth="1"/>
  </cols>
  <sheetData>
    <row r="1" spans="1:5" ht="15.75" thickBot="1" x14ac:dyDescent="0.3">
      <c r="A1" s="209" t="s">
        <v>152</v>
      </c>
      <c r="B1" s="210"/>
      <c r="C1" s="210"/>
      <c r="D1" s="210"/>
      <c r="E1" s="210"/>
    </row>
    <row r="2" spans="1:5" ht="15.75" thickBot="1" x14ac:dyDescent="0.3">
      <c r="A2" s="56" t="s">
        <v>1</v>
      </c>
      <c r="B2" s="2" t="s">
        <v>51</v>
      </c>
      <c r="C2" s="2" t="s">
        <v>53</v>
      </c>
      <c r="D2" s="2" t="s">
        <v>60</v>
      </c>
      <c r="E2" s="16" t="s">
        <v>2</v>
      </c>
    </row>
    <row r="3" spans="1:5" ht="16.5" thickBot="1" x14ac:dyDescent="0.3">
      <c r="A3" s="10" t="s">
        <v>122</v>
      </c>
      <c r="B3" s="12"/>
      <c r="C3" s="11"/>
      <c r="D3" s="14"/>
      <c r="E3" s="17"/>
    </row>
    <row r="4" spans="1:5" ht="15.75" thickBot="1" x14ac:dyDescent="0.3">
      <c r="A4" s="4" t="s">
        <v>123</v>
      </c>
      <c r="B4" s="117">
        <v>0</v>
      </c>
      <c r="C4" s="3" t="s">
        <v>21</v>
      </c>
      <c r="D4" s="5">
        <f>E4*B4</f>
        <v>0</v>
      </c>
      <c r="E4" s="15">
        <v>2</v>
      </c>
    </row>
    <row r="5" spans="1:5" ht="15.75" thickBot="1" x14ac:dyDescent="0.3">
      <c r="A5" s="4" t="s">
        <v>124</v>
      </c>
      <c r="B5" s="117">
        <v>0</v>
      </c>
      <c r="C5" s="3" t="s">
        <v>82</v>
      </c>
      <c r="D5" s="5">
        <f>E5*B5</f>
        <v>0</v>
      </c>
      <c r="E5" s="15">
        <v>4</v>
      </c>
    </row>
    <row r="6" spans="1:5" ht="15.75" thickBot="1" x14ac:dyDescent="0.3">
      <c r="A6" s="4" t="s">
        <v>125</v>
      </c>
      <c r="B6" s="117">
        <v>0</v>
      </c>
      <c r="C6" s="3" t="s">
        <v>21</v>
      </c>
      <c r="D6" s="5">
        <f>E6*B6</f>
        <v>0</v>
      </c>
      <c r="E6" s="15">
        <v>0.5</v>
      </c>
    </row>
    <row r="7" spans="1:5" ht="15.75" thickBot="1" x14ac:dyDescent="0.3">
      <c r="A7" s="4" t="s">
        <v>126</v>
      </c>
      <c r="B7" s="117">
        <v>0</v>
      </c>
      <c r="C7" s="3" t="s">
        <v>82</v>
      </c>
      <c r="D7" s="5">
        <f>E7*B7</f>
        <v>0</v>
      </c>
      <c r="E7" s="15">
        <v>2</v>
      </c>
    </row>
    <row r="8" spans="1:5" ht="15.75" thickBot="1" x14ac:dyDescent="0.3">
      <c r="A8" s="4" t="s">
        <v>127</v>
      </c>
      <c r="B8" s="117">
        <v>0</v>
      </c>
      <c r="C8" s="3" t="s">
        <v>19</v>
      </c>
      <c r="D8" s="5">
        <f t="shared" ref="D8:D10" si="0">E8*B8</f>
        <v>0</v>
      </c>
      <c r="E8" s="15">
        <v>0.1</v>
      </c>
    </row>
    <row r="9" spans="1:5" ht="15.75" thickBot="1" x14ac:dyDescent="0.3">
      <c r="A9" s="4" t="s">
        <v>128</v>
      </c>
      <c r="B9" s="117">
        <v>0</v>
      </c>
      <c r="C9" s="3" t="s">
        <v>22</v>
      </c>
      <c r="D9" s="5">
        <f t="shared" si="0"/>
        <v>0</v>
      </c>
      <c r="E9" s="15">
        <v>0.1</v>
      </c>
    </row>
    <row r="10" spans="1:5" ht="15.75" thickBot="1" x14ac:dyDescent="0.3">
      <c r="A10" s="4" t="s">
        <v>129</v>
      </c>
      <c r="B10" s="117">
        <v>0</v>
      </c>
      <c r="C10" s="3" t="s">
        <v>8</v>
      </c>
      <c r="D10" s="5">
        <f t="shared" si="0"/>
        <v>0</v>
      </c>
      <c r="E10" s="15">
        <v>0.25</v>
      </c>
    </row>
    <row r="11" spans="1:5" ht="16.5" thickBot="1" x14ac:dyDescent="0.3">
      <c r="A11" s="10" t="s">
        <v>130</v>
      </c>
      <c r="B11" s="13"/>
      <c r="C11" s="11"/>
      <c r="D11" s="14"/>
      <c r="E11" s="18"/>
    </row>
    <row r="12" spans="1:5" ht="15.75" thickBot="1" x14ac:dyDescent="0.3">
      <c r="A12" s="4" t="s">
        <v>131</v>
      </c>
      <c r="B12" s="117">
        <v>0</v>
      </c>
      <c r="C12" s="3" t="s">
        <v>23</v>
      </c>
      <c r="D12" s="5">
        <f t="shared" ref="D12:D15" si="1">E12*B12</f>
        <v>0</v>
      </c>
      <c r="E12" s="15">
        <v>0.5</v>
      </c>
    </row>
    <row r="13" spans="1:5" ht="15.75" thickBot="1" x14ac:dyDescent="0.3">
      <c r="A13" s="4" t="s">
        <v>132</v>
      </c>
      <c r="B13" s="117">
        <v>0</v>
      </c>
      <c r="C13" s="3" t="s">
        <v>24</v>
      </c>
      <c r="D13" s="5">
        <f t="shared" ref="D13" si="2">E13*B13</f>
        <v>0</v>
      </c>
      <c r="E13" s="15">
        <v>0.5</v>
      </c>
    </row>
    <row r="14" spans="1:5" ht="15.75" thickBot="1" x14ac:dyDescent="0.3">
      <c r="A14" s="4" t="s">
        <v>133</v>
      </c>
      <c r="B14" s="117">
        <v>0</v>
      </c>
      <c r="C14" s="3" t="s">
        <v>24</v>
      </c>
      <c r="D14" s="5">
        <f t="shared" si="1"/>
        <v>0</v>
      </c>
      <c r="E14" s="15">
        <v>1</v>
      </c>
    </row>
    <row r="15" spans="1:5" x14ac:dyDescent="0.25">
      <c r="A15" s="144" t="s">
        <v>134</v>
      </c>
      <c r="B15" s="119">
        <v>0</v>
      </c>
      <c r="C15" s="58" t="s">
        <v>25</v>
      </c>
      <c r="D15" s="33">
        <f t="shared" si="1"/>
        <v>0</v>
      </c>
      <c r="E15" s="34">
        <v>0.25</v>
      </c>
    </row>
    <row r="16" spans="1:5" x14ac:dyDescent="0.25">
      <c r="A16" s="145" t="s">
        <v>64</v>
      </c>
      <c r="B16" s="146"/>
      <c r="C16" s="146"/>
      <c r="D16" s="147">
        <f>SUM(D4:D15)</f>
        <v>0</v>
      </c>
      <c r="E16" s="148" t="s">
        <v>6</v>
      </c>
    </row>
    <row r="17" spans="1:1" x14ac:dyDescent="0.25">
      <c r="A17" s="103" t="s">
        <v>220</v>
      </c>
    </row>
  </sheetData>
  <sheetProtection password="8EB3" sheet="1" objects="1" scenarios="1" selectLockedCell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F22"/>
  <sheetViews>
    <sheetView showGridLines="0" workbookViewId="0">
      <selection activeCell="B18" sqref="B18"/>
    </sheetView>
  </sheetViews>
  <sheetFormatPr defaultRowHeight="15" x14ac:dyDescent="0.25"/>
  <cols>
    <col min="1" max="1" width="60.7109375" customWidth="1"/>
    <col min="2" max="2" width="10.7109375" customWidth="1"/>
    <col min="3" max="3" width="32.5703125" customWidth="1"/>
    <col min="4" max="4" width="8.7109375" customWidth="1"/>
  </cols>
  <sheetData>
    <row r="1" spans="1:6" ht="15.75" thickBot="1" x14ac:dyDescent="0.3">
      <c r="A1" s="209" t="s">
        <v>151</v>
      </c>
      <c r="B1" s="210"/>
      <c r="C1" s="210"/>
      <c r="D1" s="210"/>
      <c r="E1" s="210"/>
      <c r="F1" s="210"/>
    </row>
    <row r="2" spans="1:6" ht="15.75" thickBot="1" x14ac:dyDescent="0.3">
      <c r="A2" s="1" t="s">
        <v>1</v>
      </c>
      <c r="B2" s="2" t="s">
        <v>51</v>
      </c>
      <c r="C2" s="2" t="s">
        <v>53</v>
      </c>
      <c r="D2" s="2" t="s">
        <v>60</v>
      </c>
      <c r="E2" s="9" t="s">
        <v>3</v>
      </c>
      <c r="F2" s="16" t="s">
        <v>2</v>
      </c>
    </row>
    <row r="3" spans="1:6" ht="16.5" thickBot="1" x14ac:dyDescent="0.3">
      <c r="A3" s="24" t="s">
        <v>135</v>
      </c>
      <c r="B3" s="25"/>
      <c r="C3" s="22"/>
      <c r="D3" s="22"/>
      <c r="E3" s="22"/>
      <c r="F3" s="22"/>
    </row>
    <row r="4" spans="1:6" ht="16.5" thickBot="1" x14ac:dyDescent="0.3">
      <c r="A4" s="26" t="s">
        <v>136</v>
      </c>
      <c r="B4" s="117">
        <v>0</v>
      </c>
      <c r="C4" s="3" t="s">
        <v>27</v>
      </c>
      <c r="D4" s="5">
        <f>F4*B4</f>
        <v>0</v>
      </c>
      <c r="E4" s="20" t="s">
        <v>6</v>
      </c>
      <c r="F4" s="15">
        <v>2</v>
      </c>
    </row>
    <row r="5" spans="1:6" ht="26.25" thickBot="1" x14ac:dyDescent="0.3">
      <c r="A5" s="26" t="s">
        <v>137</v>
      </c>
      <c r="B5" s="117">
        <v>0</v>
      </c>
      <c r="C5" s="3" t="s">
        <v>28</v>
      </c>
      <c r="D5" s="5">
        <f t="shared" ref="D5:D18" si="0">F5*B5</f>
        <v>0</v>
      </c>
      <c r="E5" s="20" t="s">
        <v>6</v>
      </c>
      <c r="F5" s="15">
        <v>2</v>
      </c>
    </row>
    <row r="6" spans="1:6" ht="26.25" thickBot="1" x14ac:dyDescent="0.3">
      <c r="A6" s="26" t="s">
        <v>138</v>
      </c>
      <c r="B6" s="117">
        <v>0</v>
      </c>
      <c r="C6" s="3" t="s">
        <v>28</v>
      </c>
      <c r="D6" s="5">
        <f t="shared" si="0"/>
        <v>0</v>
      </c>
      <c r="E6" s="20" t="s">
        <v>6</v>
      </c>
      <c r="F6" s="15">
        <v>0.5</v>
      </c>
    </row>
    <row r="7" spans="1:6" ht="16.5" thickBot="1" x14ac:dyDescent="0.3">
      <c r="A7" s="26" t="s">
        <v>139</v>
      </c>
      <c r="B7" s="117">
        <v>0</v>
      </c>
      <c r="C7" s="3" t="s">
        <v>27</v>
      </c>
      <c r="D7" s="5">
        <f t="shared" si="0"/>
        <v>0</v>
      </c>
      <c r="E7" s="20" t="s">
        <v>6</v>
      </c>
      <c r="F7" s="15">
        <v>2</v>
      </c>
    </row>
    <row r="8" spans="1:6" ht="16.5" thickBot="1" x14ac:dyDescent="0.3">
      <c r="A8" s="26" t="s">
        <v>140</v>
      </c>
      <c r="B8" s="117">
        <v>0</v>
      </c>
      <c r="C8" s="3" t="s">
        <v>27</v>
      </c>
      <c r="D8" s="5">
        <f t="shared" si="0"/>
        <v>0</v>
      </c>
      <c r="E8" s="20" t="s">
        <v>6</v>
      </c>
      <c r="F8" s="15">
        <v>2</v>
      </c>
    </row>
    <row r="9" spans="1:6" ht="26.25" thickBot="1" x14ac:dyDescent="0.3">
      <c r="A9" s="26" t="s">
        <v>141</v>
      </c>
      <c r="B9" s="117">
        <v>0</v>
      </c>
      <c r="C9" s="3" t="s">
        <v>29</v>
      </c>
      <c r="D9" s="5">
        <f t="shared" si="0"/>
        <v>0</v>
      </c>
      <c r="E9" s="20" t="s">
        <v>6</v>
      </c>
      <c r="F9" s="15">
        <v>2</v>
      </c>
    </row>
    <row r="10" spans="1:6" ht="26.25" thickBot="1" x14ac:dyDescent="0.3">
      <c r="A10" s="26" t="s">
        <v>142</v>
      </c>
      <c r="B10" s="117">
        <v>0</v>
      </c>
      <c r="C10" s="3" t="s">
        <v>29</v>
      </c>
      <c r="D10" s="5">
        <f t="shared" si="0"/>
        <v>0</v>
      </c>
      <c r="E10" s="20" t="s">
        <v>6</v>
      </c>
      <c r="F10" s="15">
        <v>0.5</v>
      </c>
    </row>
    <row r="11" spans="1:6" ht="26.25" thickBot="1" x14ac:dyDescent="0.3">
      <c r="A11" s="26" t="s">
        <v>143</v>
      </c>
      <c r="B11" s="117">
        <v>0</v>
      </c>
      <c r="C11" s="3" t="s">
        <v>29</v>
      </c>
      <c r="D11" s="5">
        <f t="shared" si="0"/>
        <v>0</v>
      </c>
      <c r="E11" s="20" t="s">
        <v>6</v>
      </c>
      <c r="F11" s="15">
        <v>0.5</v>
      </c>
    </row>
    <row r="12" spans="1:6" ht="16.5" thickBot="1" x14ac:dyDescent="0.3">
      <c r="A12" s="24" t="s">
        <v>144</v>
      </c>
      <c r="B12" s="12"/>
      <c r="C12" s="22"/>
      <c r="D12" s="22"/>
      <c r="E12" s="22"/>
      <c r="F12" s="23"/>
    </row>
    <row r="13" spans="1:6" ht="15.75" thickBot="1" x14ac:dyDescent="0.3">
      <c r="A13" s="26" t="s">
        <v>145</v>
      </c>
      <c r="B13" s="117">
        <v>0</v>
      </c>
      <c r="C13" s="3" t="s">
        <v>29</v>
      </c>
      <c r="D13" s="5">
        <f>IF(F13*B13&lt;E13,F13*B13,E13)</f>
        <v>0</v>
      </c>
      <c r="E13" s="8">
        <v>10</v>
      </c>
      <c r="F13" s="15">
        <v>0.5</v>
      </c>
    </row>
    <row r="14" spans="1:6" ht="26.25" thickBot="1" x14ac:dyDescent="0.3">
      <c r="A14" s="26" t="s">
        <v>146</v>
      </c>
      <c r="B14" s="117">
        <v>0</v>
      </c>
      <c r="C14" s="3" t="s">
        <v>29</v>
      </c>
      <c r="D14" s="5">
        <f t="shared" ref="D14:D16" si="1">IF(F14*B14&lt;E14,F14*B14,E14)</f>
        <v>0</v>
      </c>
      <c r="E14" s="8">
        <v>10</v>
      </c>
      <c r="F14" s="15">
        <v>0.75</v>
      </c>
    </row>
    <row r="15" spans="1:6" ht="26.25" thickBot="1" x14ac:dyDescent="0.3">
      <c r="A15" s="26" t="s">
        <v>147</v>
      </c>
      <c r="B15" s="117">
        <v>0</v>
      </c>
      <c r="C15" s="3" t="s">
        <v>29</v>
      </c>
      <c r="D15" s="5">
        <f t="shared" si="1"/>
        <v>0</v>
      </c>
      <c r="E15" s="8">
        <v>10</v>
      </c>
      <c r="F15" s="15">
        <v>1</v>
      </c>
    </row>
    <row r="16" spans="1:6" ht="26.25" thickBot="1" x14ac:dyDescent="0.3">
      <c r="A16" s="26" t="s">
        <v>148</v>
      </c>
      <c r="B16" s="117">
        <v>0</v>
      </c>
      <c r="C16" s="3" t="s">
        <v>29</v>
      </c>
      <c r="D16" s="5">
        <f t="shared" si="1"/>
        <v>0</v>
      </c>
      <c r="E16" s="8">
        <v>10</v>
      </c>
      <c r="F16" s="15">
        <v>1</v>
      </c>
    </row>
    <row r="17" spans="1:6" ht="26.25" thickBot="1" x14ac:dyDescent="0.3">
      <c r="A17" s="26" t="s">
        <v>149</v>
      </c>
      <c r="B17" s="117">
        <v>0</v>
      </c>
      <c r="C17" s="3" t="s">
        <v>29</v>
      </c>
      <c r="D17" s="5">
        <f t="shared" si="0"/>
        <v>0</v>
      </c>
      <c r="E17" s="20" t="s">
        <v>6</v>
      </c>
      <c r="F17" s="15">
        <v>2</v>
      </c>
    </row>
    <row r="18" spans="1:6" ht="25.5" x14ac:dyDescent="0.25">
      <c r="A18" s="118" t="s">
        <v>150</v>
      </c>
      <c r="B18" s="119">
        <v>0</v>
      </c>
      <c r="C18" s="58" t="s">
        <v>30</v>
      </c>
      <c r="D18" s="33">
        <f t="shared" si="0"/>
        <v>0</v>
      </c>
      <c r="E18" s="120" t="s">
        <v>6</v>
      </c>
      <c r="F18" s="34">
        <v>2</v>
      </c>
    </row>
    <row r="19" spans="1:6" x14ac:dyDescent="0.25">
      <c r="A19" s="134" t="s">
        <v>65</v>
      </c>
      <c r="B19" s="142"/>
      <c r="C19" s="142"/>
      <c r="D19" s="128">
        <f>SUM(D4:D18)</f>
        <v>0</v>
      </c>
      <c r="E19" s="142"/>
      <c r="F19" s="143"/>
    </row>
    <row r="20" spans="1:6" x14ac:dyDescent="0.25">
      <c r="A20" s="103" t="s">
        <v>220</v>
      </c>
      <c r="F20" s="21"/>
    </row>
    <row r="21" spans="1:6" x14ac:dyDescent="0.25">
      <c r="F21" s="21"/>
    </row>
    <row r="22" spans="1:6" x14ac:dyDescent="0.25">
      <c r="F22" s="21"/>
    </row>
  </sheetData>
  <sheetProtection password="8EB3" sheet="1" objects="1" scenarios="1" selectLockedCells="1"/>
  <mergeCells count="1">
    <mergeCell ref="A1:F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14"/>
  <sheetViews>
    <sheetView showGridLines="0" workbookViewId="0">
      <selection activeCell="B4" sqref="B4"/>
    </sheetView>
  </sheetViews>
  <sheetFormatPr defaultRowHeight="15" x14ac:dyDescent="0.25"/>
  <cols>
    <col min="1" max="1" width="60.7109375" customWidth="1"/>
    <col min="2" max="2" width="10.7109375" customWidth="1"/>
    <col min="3" max="3" width="32.5703125" customWidth="1"/>
  </cols>
  <sheetData>
    <row r="1" spans="1:5" ht="15.75" thickBot="1" x14ac:dyDescent="0.3">
      <c r="A1" s="209" t="s">
        <v>155</v>
      </c>
      <c r="B1" s="210"/>
      <c r="C1" s="210"/>
      <c r="D1" s="210"/>
      <c r="E1" s="210"/>
    </row>
    <row r="2" spans="1:5" ht="15.75" thickBot="1" x14ac:dyDescent="0.3">
      <c r="A2" s="1" t="s">
        <v>1</v>
      </c>
      <c r="B2" s="2" t="s">
        <v>51</v>
      </c>
      <c r="C2" s="2" t="s">
        <v>53</v>
      </c>
      <c r="D2" s="2" t="s">
        <v>60</v>
      </c>
      <c r="E2" s="16" t="s">
        <v>2</v>
      </c>
    </row>
    <row r="3" spans="1:5" ht="16.5" thickBot="1" x14ac:dyDescent="0.3">
      <c r="A3" s="6" t="s">
        <v>156</v>
      </c>
      <c r="B3" s="27"/>
      <c r="C3" s="28"/>
      <c r="D3" s="28"/>
      <c r="E3" s="29"/>
    </row>
    <row r="4" spans="1:5" ht="15.75" thickBot="1" x14ac:dyDescent="0.3">
      <c r="A4" s="4" t="s">
        <v>157</v>
      </c>
      <c r="B4" s="121">
        <v>0</v>
      </c>
      <c r="C4" s="3" t="s">
        <v>32</v>
      </c>
      <c r="D4" s="5">
        <f>E4*B4</f>
        <v>0</v>
      </c>
      <c r="E4" s="15">
        <v>0.2</v>
      </c>
    </row>
    <row r="5" spans="1:5" ht="26.25" thickBot="1" x14ac:dyDescent="0.3">
      <c r="A5" s="4" t="s">
        <v>158</v>
      </c>
      <c r="B5" s="121">
        <v>0</v>
      </c>
      <c r="C5" s="3" t="s">
        <v>33</v>
      </c>
      <c r="D5" s="5">
        <f t="shared" ref="D5:D7" si="0">E5*B5</f>
        <v>0</v>
      </c>
      <c r="E5" s="15">
        <v>0.1</v>
      </c>
    </row>
    <row r="6" spans="1:5" ht="15.75" thickBot="1" x14ac:dyDescent="0.3">
      <c r="A6" s="4" t="s">
        <v>159</v>
      </c>
      <c r="B6" s="121">
        <v>0</v>
      </c>
      <c r="C6" s="3" t="s">
        <v>34</v>
      </c>
      <c r="D6" s="5">
        <f t="shared" si="0"/>
        <v>0</v>
      </c>
      <c r="E6" s="15">
        <v>0.1</v>
      </c>
    </row>
    <row r="7" spans="1:5" ht="15.75" thickBot="1" x14ac:dyDescent="0.3">
      <c r="A7" s="4" t="s">
        <v>160</v>
      </c>
      <c r="B7" s="121">
        <v>0</v>
      </c>
      <c r="C7" s="3" t="s">
        <v>34</v>
      </c>
      <c r="D7" s="5">
        <f t="shared" si="0"/>
        <v>0</v>
      </c>
      <c r="E7" s="15">
        <v>0.02</v>
      </c>
    </row>
    <row r="8" spans="1:5" ht="16.5" thickBot="1" x14ac:dyDescent="0.3">
      <c r="A8" s="6" t="s">
        <v>161</v>
      </c>
      <c r="B8" s="31"/>
      <c r="C8" s="28"/>
      <c r="D8" s="28"/>
      <c r="E8" s="30"/>
    </row>
    <row r="9" spans="1:5" ht="15.75" thickBot="1" x14ac:dyDescent="0.3">
      <c r="A9" s="4" t="s">
        <v>162</v>
      </c>
      <c r="B9" s="121">
        <v>0</v>
      </c>
      <c r="C9" s="3" t="s">
        <v>32</v>
      </c>
      <c r="D9" s="5">
        <f t="shared" ref="D9:D12" si="1">E9*B9</f>
        <v>0</v>
      </c>
      <c r="E9" s="15">
        <v>0.1</v>
      </c>
    </row>
    <row r="10" spans="1:5" ht="26.25" thickBot="1" x14ac:dyDescent="0.3">
      <c r="A10" s="4" t="s">
        <v>163</v>
      </c>
      <c r="B10" s="121">
        <v>0</v>
      </c>
      <c r="C10" s="3" t="s">
        <v>33</v>
      </c>
      <c r="D10" s="5">
        <f t="shared" si="1"/>
        <v>0</v>
      </c>
      <c r="E10" s="15">
        <v>0.05</v>
      </c>
    </row>
    <row r="11" spans="1:5" ht="15.75" thickBot="1" x14ac:dyDescent="0.3">
      <c r="A11" s="4" t="s">
        <v>164</v>
      </c>
      <c r="B11" s="121">
        <v>0</v>
      </c>
      <c r="C11" s="3" t="s">
        <v>34</v>
      </c>
      <c r="D11" s="5">
        <f t="shared" si="1"/>
        <v>0</v>
      </c>
      <c r="E11" s="15">
        <v>0.05</v>
      </c>
    </row>
    <row r="12" spans="1:5" x14ac:dyDescent="0.25">
      <c r="A12" s="57" t="s">
        <v>165</v>
      </c>
      <c r="B12" s="122">
        <v>0</v>
      </c>
      <c r="C12" s="32" t="s">
        <v>34</v>
      </c>
      <c r="D12" s="33">
        <f t="shared" si="1"/>
        <v>0</v>
      </c>
      <c r="E12" s="34">
        <v>0.02</v>
      </c>
    </row>
    <row r="13" spans="1:5" x14ac:dyDescent="0.25">
      <c r="A13" s="134" t="s">
        <v>66</v>
      </c>
      <c r="B13" s="127"/>
      <c r="C13" s="127"/>
      <c r="D13" s="141">
        <f>SUM(D4:D12)</f>
        <v>0</v>
      </c>
      <c r="E13" s="129"/>
    </row>
    <row r="14" spans="1:5" x14ac:dyDescent="0.25">
      <c r="A14" s="103" t="s">
        <v>220</v>
      </c>
    </row>
  </sheetData>
  <sheetProtection password="8EB3" sheet="1" objects="1" scenarios="1" selectLockedCell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E10"/>
  <sheetViews>
    <sheetView showGridLines="0" workbookViewId="0">
      <selection activeCell="B7" sqref="B7"/>
    </sheetView>
  </sheetViews>
  <sheetFormatPr defaultRowHeight="15" x14ac:dyDescent="0.25"/>
  <cols>
    <col min="1" max="1" width="60.7109375" customWidth="1"/>
    <col min="2" max="2" width="10.7109375" customWidth="1"/>
    <col min="3" max="3" width="32.5703125" customWidth="1"/>
  </cols>
  <sheetData>
    <row r="1" spans="1:5" ht="15.75" thickBot="1" x14ac:dyDescent="0.3">
      <c r="A1" s="209" t="s">
        <v>166</v>
      </c>
      <c r="B1" s="210"/>
      <c r="C1" s="210"/>
      <c r="D1" s="210"/>
      <c r="E1" s="210"/>
    </row>
    <row r="2" spans="1:5" ht="15.75" thickBot="1" x14ac:dyDescent="0.3">
      <c r="A2" s="1" t="s">
        <v>1</v>
      </c>
      <c r="B2" s="2" t="s">
        <v>51</v>
      </c>
      <c r="C2" s="2" t="s">
        <v>53</v>
      </c>
      <c r="D2" s="2" t="s">
        <v>60</v>
      </c>
      <c r="E2" s="36" t="s">
        <v>2</v>
      </c>
    </row>
    <row r="3" spans="1:5" ht="16.5" thickBot="1" x14ac:dyDescent="0.3">
      <c r="A3" s="6" t="s">
        <v>167</v>
      </c>
      <c r="B3" s="31"/>
      <c r="C3" s="28"/>
      <c r="D3" s="28"/>
      <c r="E3" s="30"/>
    </row>
    <row r="4" spans="1:5" ht="15.75" thickBot="1" x14ac:dyDescent="0.3">
      <c r="A4" s="4" t="s">
        <v>168</v>
      </c>
      <c r="B4" s="121">
        <v>0</v>
      </c>
      <c r="C4" s="3" t="s">
        <v>36</v>
      </c>
      <c r="D4" s="5">
        <f>E4*B4</f>
        <v>0</v>
      </c>
      <c r="E4" s="15">
        <v>0.1</v>
      </c>
    </row>
    <row r="5" spans="1:5" ht="15.75" thickBot="1" x14ac:dyDescent="0.3">
      <c r="A5" s="4" t="s">
        <v>169</v>
      </c>
      <c r="B5" s="121">
        <v>0</v>
      </c>
      <c r="C5" s="3" t="s">
        <v>36</v>
      </c>
      <c r="D5" s="5">
        <f>E5*B5</f>
        <v>0</v>
      </c>
      <c r="E5" s="15">
        <v>0.1</v>
      </c>
    </row>
    <row r="6" spans="1:5" ht="16.5" thickBot="1" x14ac:dyDescent="0.3">
      <c r="A6" s="6" t="s">
        <v>170</v>
      </c>
      <c r="B6" s="31"/>
      <c r="C6" s="28"/>
      <c r="D6" s="35"/>
      <c r="E6" s="30"/>
    </row>
    <row r="7" spans="1:5" ht="15.75" thickBot="1" x14ac:dyDescent="0.3">
      <c r="A7" s="4" t="s">
        <v>171</v>
      </c>
      <c r="B7" s="121">
        <v>0</v>
      </c>
      <c r="C7" s="3" t="s">
        <v>37</v>
      </c>
      <c r="D7" s="5">
        <f>E7*B7</f>
        <v>0</v>
      </c>
      <c r="E7" s="15">
        <v>0.1</v>
      </c>
    </row>
    <row r="8" spans="1:5" x14ac:dyDescent="0.25">
      <c r="A8" s="57" t="s">
        <v>172</v>
      </c>
      <c r="B8" s="122">
        <v>0</v>
      </c>
      <c r="C8" s="58" t="s">
        <v>38</v>
      </c>
      <c r="D8" s="33">
        <f>E8*B8</f>
        <v>0</v>
      </c>
      <c r="E8" s="34">
        <v>1</v>
      </c>
    </row>
    <row r="9" spans="1:5" x14ac:dyDescent="0.25">
      <c r="A9" s="134" t="s">
        <v>67</v>
      </c>
      <c r="B9" s="135"/>
      <c r="C9" s="135"/>
      <c r="D9" s="140">
        <f>SUM(D4:D8)</f>
        <v>0</v>
      </c>
      <c r="E9" s="137"/>
    </row>
    <row r="10" spans="1:5" x14ac:dyDescent="0.25">
      <c r="A10" s="103" t="s">
        <v>220</v>
      </c>
    </row>
  </sheetData>
  <sheetProtection password="8EB3" sheet="1" objects="1" scenarios="1" selectLockedCell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E8"/>
  <sheetViews>
    <sheetView showGridLines="0" workbookViewId="0">
      <selection activeCell="B5" sqref="B5"/>
    </sheetView>
  </sheetViews>
  <sheetFormatPr defaultRowHeight="15" x14ac:dyDescent="0.25"/>
  <cols>
    <col min="1" max="1" width="60.7109375" customWidth="1"/>
    <col min="2" max="2" width="10.7109375" customWidth="1"/>
    <col min="3" max="3" width="32.5703125" customWidth="1"/>
  </cols>
  <sheetData>
    <row r="1" spans="1:5" ht="15.75" thickBot="1" x14ac:dyDescent="0.3">
      <c r="A1" s="209" t="s">
        <v>173</v>
      </c>
      <c r="B1" s="210"/>
      <c r="C1" s="210"/>
      <c r="D1" s="210"/>
      <c r="E1" s="210"/>
    </row>
    <row r="2" spans="1:5" ht="15.75" thickBot="1" x14ac:dyDescent="0.3">
      <c r="A2" s="1" t="s">
        <v>1</v>
      </c>
      <c r="B2" s="2" t="s">
        <v>51</v>
      </c>
      <c r="C2" s="2" t="s">
        <v>53</v>
      </c>
      <c r="D2" s="2" t="s">
        <v>60</v>
      </c>
      <c r="E2" s="36" t="s">
        <v>2</v>
      </c>
    </row>
    <row r="3" spans="1:5" ht="26.25" thickBot="1" x14ac:dyDescent="0.3">
      <c r="A3" s="26" t="s">
        <v>174</v>
      </c>
      <c r="B3" s="117">
        <v>0</v>
      </c>
      <c r="C3" s="3" t="s">
        <v>83</v>
      </c>
      <c r="D3" s="5">
        <f>E3*B3</f>
        <v>0</v>
      </c>
      <c r="E3" s="15">
        <v>3</v>
      </c>
    </row>
    <row r="4" spans="1:5" ht="15.75" thickBot="1" x14ac:dyDescent="0.3">
      <c r="A4" s="26" t="s">
        <v>175</v>
      </c>
      <c r="B4" s="117">
        <v>0</v>
      </c>
      <c r="C4" s="3" t="s">
        <v>83</v>
      </c>
      <c r="D4" s="5">
        <f>E4*B4</f>
        <v>0</v>
      </c>
      <c r="E4" s="15">
        <v>2.5</v>
      </c>
    </row>
    <row r="5" spans="1:5" ht="15.75" thickBot="1" x14ac:dyDescent="0.3">
      <c r="A5" s="26" t="s">
        <v>176</v>
      </c>
      <c r="B5" s="117">
        <v>0</v>
      </c>
      <c r="C5" s="3" t="s">
        <v>83</v>
      </c>
      <c r="D5" s="5">
        <f>E5*B5</f>
        <v>0</v>
      </c>
      <c r="E5" s="15">
        <v>2</v>
      </c>
    </row>
    <row r="6" spans="1:5" x14ac:dyDescent="0.25">
      <c r="A6" s="139" t="s">
        <v>177</v>
      </c>
      <c r="B6" s="119">
        <v>0</v>
      </c>
      <c r="C6" s="58" t="s">
        <v>83</v>
      </c>
      <c r="D6" s="33">
        <f>E6*B6</f>
        <v>0</v>
      </c>
      <c r="E6" s="34">
        <v>1</v>
      </c>
    </row>
    <row r="7" spans="1:5" x14ac:dyDescent="0.25">
      <c r="A7" s="134" t="s">
        <v>68</v>
      </c>
      <c r="B7" s="135"/>
      <c r="C7" s="135"/>
      <c r="D7" s="136">
        <f>SUM(D3:D6)</f>
        <v>0</v>
      </c>
      <c r="E7" s="137"/>
    </row>
    <row r="8" spans="1:5" x14ac:dyDescent="0.25">
      <c r="A8" s="103" t="s">
        <v>220</v>
      </c>
    </row>
  </sheetData>
  <sheetProtection password="8EB3" sheet="1" objects="1" scenarios="1" selectLockedCell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E10"/>
  <sheetViews>
    <sheetView showGridLines="0" workbookViewId="0">
      <selection activeCell="B8" sqref="B8"/>
    </sheetView>
  </sheetViews>
  <sheetFormatPr defaultRowHeight="15" x14ac:dyDescent="0.25"/>
  <cols>
    <col min="1" max="1" width="60.7109375" customWidth="1"/>
    <col min="2" max="2" width="10.7109375" customWidth="1"/>
    <col min="3" max="3" width="32.5703125" customWidth="1"/>
  </cols>
  <sheetData>
    <row r="1" spans="1:5" ht="15.75" thickBot="1" x14ac:dyDescent="0.3">
      <c r="A1" s="209" t="s">
        <v>178</v>
      </c>
      <c r="B1" s="210"/>
      <c r="C1" s="210"/>
      <c r="D1" s="210"/>
      <c r="E1" s="210"/>
    </row>
    <row r="2" spans="1:5" ht="15.75" thickBot="1" x14ac:dyDescent="0.3">
      <c r="A2" s="1" t="s">
        <v>1</v>
      </c>
      <c r="B2" s="2" t="s">
        <v>51</v>
      </c>
      <c r="C2" s="2" t="s">
        <v>53</v>
      </c>
      <c r="D2" s="2" t="s">
        <v>60</v>
      </c>
      <c r="E2" s="38" t="s">
        <v>2</v>
      </c>
    </row>
    <row r="3" spans="1:5" ht="26.25" thickBot="1" x14ac:dyDescent="0.3">
      <c r="A3" s="6" t="s">
        <v>179</v>
      </c>
      <c r="B3" s="37"/>
      <c r="C3" s="37"/>
      <c r="D3" s="37"/>
      <c r="E3" s="39"/>
    </row>
    <row r="4" spans="1:5" ht="15.75" thickBot="1" x14ac:dyDescent="0.3">
      <c r="A4" s="4" t="s">
        <v>180</v>
      </c>
      <c r="B4" s="70">
        <v>0</v>
      </c>
      <c r="C4" s="3" t="s">
        <v>41</v>
      </c>
      <c r="D4" s="5">
        <f>E4*B4</f>
        <v>0</v>
      </c>
      <c r="E4" s="40">
        <v>1</v>
      </c>
    </row>
    <row r="5" spans="1:5" ht="15.75" thickBot="1" x14ac:dyDescent="0.3">
      <c r="A5" s="4" t="s">
        <v>181</v>
      </c>
      <c r="B5" s="70">
        <v>0</v>
      </c>
      <c r="C5" s="3" t="s">
        <v>41</v>
      </c>
      <c r="D5" s="5">
        <f>E5*B5</f>
        <v>0</v>
      </c>
      <c r="E5" s="40">
        <v>0.5</v>
      </c>
    </row>
    <row r="6" spans="1:5" ht="16.5" thickBot="1" x14ac:dyDescent="0.3">
      <c r="A6" s="6" t="s">
        <v>182</v>
      </c>
      <c r="B6" s="28"/>
      <c r="C6" s="28"/>
      <c r="D6" s="28"/>
      <c r="E6" s="39"/>
    </row>
    <row r="7" spans="1:5" ht="15.75" thickBot="1" x14ac:dyDescent="0.3">
      <c r="A7" s="4" t="s">
        <v>183</v>
      </c>
      <c r="B7" s="70">
        <v>0</v>
      </c>
      <c r="C7" s="3" t="s">
        <v>41</v>
      </c>
      <c r="D7" s="5">
        <f>E7*B7</f>
        <v>0</v>
      </c>
      <c r="E7" s="40">
        <v>0.1</v>
      </c>
    </row>
    <row r="8" spans="1:5" ht="25.5" x14ac:dyDescent="0.25">
      <c r="A8" s="57" t="s">
        <v>184</v>
      </c>
      <c r="B8" s="123">
        <v>0</v>
      </c>
      <c r="C8" s="58" t="s">
        <v>41</v>
      </c>
      <c r="D8" s="33">
        <f>E8*B8</f>
        <v>0</v>
      </c>
      <c r="E8" s="138">
        <v>0.1</v>
      </c>
    </row>
    <row r="9" spans="1:5" x14ac:dyDescent="0.25">
      <c r="A9" s="134" t="s">
        <v>69</v>
      </c>
      <c r="B9" s="135"/>
      <c r="C9" s="135"/>
      <c r="D9" s="136">
        <f>SUM(D4:D8)</f>
        <v>0</v>
      </c>
      <c r="E9" s="137"/>
    </row>
    <row r="10" spans="1:5" x14ac:dyDescent="0.25">
      <c r="A10" s="103" t="s">
        <v>220</v>
      </c>
    </row>
  </sheetData>
  <sheetProtection password="8EB3" sheet="1" objects="1" scenarios="1" selectLockedCells="1"/>
  <mergeCells count="1">
    <mergeCell ref="A1:E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Resumo</vt:lpstr>
      <vt:lpstr>1. Atividades de Ensino</vt:lpstr>
      <vt:lpstr>2. Atividades de PD&amp;I</vt:lpstr>
      <vt:lpstr>3. Atividades de Extensão</vt:lpstr>
      <vt:lpstr>4. Bancas de Avaliação</vt:lpstr>
      <vt:lpstr>5. Revistas Científicas</vt:lpstr>
      <vt:lpstr>6. Comissões, Colegiados...</vt:lpstr>
      <vt:lpstr>7. Elaboração de PPC</vt:lpstr>
      <vt:lpstr>8. Organização de Eventos</vt:lpstr>
      <vt:lpstr>9. Cargos - CD e FG</vt:lpstr>
      <vt:lpstr>10. Aperfeiçoamento</vt:lpstr>
      <vt:lpstr>11. Representação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Ribeiro Rostas</dc:creator>
  <cp:lastModifiedBy>guilhermerostas</cp:lastModifiedBy>
  <cp:lastPrinted>2014-05-12T17:56:36Z</cp:lastPrinted>
  <dcterms:created xsi:type="dcterms:W3CDTF">2014-01-03T15:24:21Z</dcterms:created>
  <dcterms:modified xsi:type="dcterms:W3CDTF">2014-05-12T18:16:37Z</dcterms:modified>
</cp:coreProperties>
</file>